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930"/>
  </bookViews>
  <sheets>
    <sheet name="Note" sheetId="181" r:id="rId1"/>
    <sheet name="Abstract " sheetId="1942" r:id="rId2"/>
    <sheet name="18-06-2020" sheetId="2372" r:id="rId3"/>
    <sheet name="KPTCL" sheetId="2434" r:id="rId4"/>
    <sheet name="BESCOM" sheetId="2435" r:id="rId5"/>
    <sheet name="Load restriction" sheetId="2436" r:id="rId6"/>
    <sheet name="Accidents " sheetId="1427" r:id="rId7"/>
    <sheet name="AE TO MD E-Mail Complaints" sheetId="1750" r:id="rId8"/>
    <sheet name="BMAZ" sheetId="2412" r:id="rId9"/>
    <sheet name="BRAZ" sheetId="2413" r:id="rId10"/>
    <sheet name="CTAZ" sheetId="2414" r:id="rId11"/>
    <sheet name="Draft summary  New" sheetId="2433" r:id="rId12"/>
    <sheet name="Beyond Transformer Complaints" sheetId="2221" r:id="rId13"/>
    <sheet name="Pending Transformer Complains" sheetId="2437" r:id="rId14"/>
  </sheets>
  <definedNames>
    <definedName name="_xlnm._FilterDatabase" localSheetId="2" hidden="1">'18-06-2020'!$G$2:$AB$21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5" hidden="1">'Load restriction'!#REF!</definedName>
    <definedName name="_xlnm._FilterDatabase" localSheetId="13" hidden="1">'Pending Transformer Complains'!$B$3:$N$3</definedName>
    <definedName name="_xlnm.Print_Area" localSheetId="2">'18-06-2020'!$G$2:$AB$21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BESCOM!$C$2:$K$50</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KPTCL!$C$2:$K$6</definedName>
    <definedName name="_xlnm.Print_Area" localSheetId="5">'Load restriction'!$B$2:$F$8</definedName>
    <definedName name="_xlnm.Print_Area" localSheetId="0">Note!$B$2:$S$18</definedName>
    <definedName name="_xlnm.Print_Area" localSheetId="13">'Pending Transformer Complains'!$B$2:$N$4</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 name="_xlnm.Print_Titles" localSheetId="5">'Load restriction'!$7:$7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8" i="2433" l="1"/>
  <c r="H159" i="2433" s="1"/>
  <c r="F154" i="2433"/>
  <c r="F149" i="2433"/>
  <c r="F144" i="2433"/>
  <c r="F137" i="2433"/>
  <c r="D137" i="2433"/>
  <c r="F131" i="2433"/>
  <c r="F128" i="2433"/>
  <c r="F125" i="2433"/>
  <c r="D118" i="2433" s="1"/>
  <c r="D158" i="2433" s="1"/>
  <c r="F118" i="2433"/>
  <c r="H115" i="2433"/>
  <c r="F111" i="2433"/>
  <c r="F106" i="2433"/>
  <c r="F101" i="2433"/>
  <c r="D98" i="2433" s="1"/>
  <c r="F98" i="2433"/>
  <c r="F93" i="2433"/>
  <c r="F89" i="2433"/>
  <c r="F86" i="2433"/>
  <c r="F80" i="2433"/>
  <c r="D80" i="2433"/>
  <c r="F75" i="2433"/>
  <c r="D71" i="2433" s="1"/>
  <c r="D115" i="2433" s="1"/>
  <c r="F71" i="2433"/>
  <c r="H68" i="2433"/>
  <c r="F64" i="2433"/>
  <c r="F61" i="2433"/>
  <c r="F58" i="2433"/>
  <c r="D55" i="2433" s="1"/>
  <c r="F55" i="2433"/>
  <c r="F52" i="2433"/>
  <c r="F49" i="2433"/>
  <c r="F44" i="2433"/>
  <c r="F40" i="2433"/>
  <c r="F68" i="2433" s="1"/>
  <c r="D40" i="2433"/>
  <c r="H39" i="2433"/>
  <c r="F35" i="2433"/>
  <c r="F30" i="2433"/>
  <c r="F24" i="2433"/>
  <c r="D24" i="2433"/>
  <c r="F16" i="2433"/>
  <c r="F12" i="2433"/>
  <c r="D4" i="2433" s="1"/>
  <c r="D39" i="2433" s="1"/>
  <c r="F4" i="2433"/>
  <c r="F39" i="2433" s="1"/>
  <c r="D68" i="2433" l="1"/>
  <c r="F158" i="2433"/>
  <c r="F115" i="2433"/>
  <c r="J21" i="2372"/>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U8" i="2372"/>
  <c r="V8" i="2372" s="1"/>
  <c r="U9" i="2372"/>
  <c r="V9" i="2372" s="1"/>
  <c r="U10" i="2372"/>
  <c r="V10" i="2372" s="1"/>
  <c r="U11" i="2372"/>
  <c r="V11" i="2372" s="1"/>
  <c r="U12" i="2372"/>
  <c r="V12" i="2372" s="1"/>
  <c r="U13" i="2372"/>
  <c r="V13" i="2372" s="1"/>
  <c r="U14" i="2372"/>
  <c r="V14" i="2372" s="1"/>
  <c r="U15" i="2372"/>
  <c r="V15" i="2372" s="1"/>
  <c r="U16" i="2372"/>
  <c r="V16" i="2372" s="1"/>
  <c r="U17" i="2372"/>
  <c r="V17" i="2372" s="1"/>
  <c r="U18" i="2372"/>
  <c r="V18" i="2372" s="1"/>
  <c r="U19" i="2372"/>
  <c r="V19" i="2372" s="1"/>
  <c r="U20" i="2372"/>
  <c r="V20" i="2372" s="1"/>
  <c r="P8" i="2372"/>
  <c r="Q8" i="2372" s="1"/>
  <c r="P9" i="2372"/>
  <c r="Q9" i="2372" s="1"/>
  <c r="P10" i="2372"/>
  <c r="Q10" i="2372" s="1"/>
  <c r="P11" i="2372"/>
  <c r="Q11" i="2372" s="1"/>
  <c r="P12" i="2372"/>
  <c r="Q12" i="2372" s="1"/>
  <c r="P13" i="2372"/>
  <c r="Q13" i="2372" s="1"/>
  <c r="P14" i="2372"/>
  <c r="Q14" i="2372" s="1"/>
  <c r="P15" i="2372"/>
  <c r="Q15" i="2372" s="1"/>
  <c r="P16" i="2372"/>
  <c r="Q16" i="2372" s="1"/>
  <c r="P17" i="2372"/>
  <c r="Q17" i="2372" s="1"/>
  <c r="P18" i="2372"/>
  <c r="Q18" i="2372" s="1"/>
  <c r="P19" i="2372"/>
  <c r="Q19" i="2372" s="1"/>
  <c r="P20" i="2372"/>
  <c r="Q20" i="2372" s="1"/>
  <c r="L14" i="2372"/>
  <c r="K8" i="2372"/>
  <c r="K9" i="2372"/>
  <c r="K10" i="2372"/>
  <c r="L10" i="2372" s="1"/>
  <c r="K11" i="2372"/>
  <c r="K12" i="2372"/>
  <c r="K13" i="2372"/>
  <c r="L13" i="2372" s="1"/>
  <c r="K14" i="2372"/>
  <c r="K15" i="2372"/>
  <c r="L15" i="2372" s="1"/>
  <c r="K16" i="2372"/>
  <c r="K17" i="2372"/>
  <c r="K18" i="2372"/>
  <c r="K19" i="2372"/>
  <c r="K20" i="2372"/>
  <c r="L20" i="2372" s="1"/>
  <c r="Z9" i="2372" l="1"/>
  <c r="Z11" i="2372"/>
  <c r="Z17" i="2372"/>
  <c r="Z19" i="2372"/>
  <c r="Z16" i="2372"/>
  <c r="Z8" i="2372"/>
  <c r="AA15" i="2372"/>
  <c r="AA10" i="2372"/>
  <c r="AA13" i="2372"/>
  <c r="AA20" i="2372"/>
  <c r="Z12" i="2372"/>
  <c r="Z14" i="2372"/>
  <c r="Z18" i="2372"/>
  <c r="Z10" i="2372"/>
  <c r="L9" i="2372"/>
  <c r="AA9" i="2372" s="1"/>
  <c r="L8" i="2372"/>
  <c r="AA8" i="2372" s="1"/>
  <c r="L18" i="2372"/>
  <c r="AA18" i="2372" s="1"/>
  <c r="L17" i="2372"/>
  <c r="AA17" i="2372" s="1"/>
  <c r="L16" i="2372"/>
  <c r="AA16" i="2372" s="1"/>
  <c r="AA14" i="2372"/>
  <c r="Z20" i="2372"/>
  <c r="L12" i="2372"/>
  <c r="AA12" i="2372" s="1"/>
  <c r="Z15" i="2372"/>
  <c r="L19" i="2372"/>
  <c r="AA19" i="2372" s="1"/>
  <c r="L11" i="2372"/>
  <c r="AA11" i="2372" s="1"/>
  <c r="Z13" i="2372"/>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<sst xmlns="http://schemas.openxmlformats.org/spreadsheetml/2006/main" count="1055" uniqueCount="568">
  <si>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</si>
  <si>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</si>
  <si>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</si>
  <si>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</si>
  <si>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</si>
  <si>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</si>
  <si>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</si>
  <si>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</si>
  <si>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</si>
  <si>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</si>
  <si>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</si>
  <si>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</si>
  <si>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</si>
  <si>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</si>
  <si>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</si>
  <si>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</si>
  <si>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</si>
  <si>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</si>
  <si>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</si>
  <si>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</si>
  <si>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</si>
  <si>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</si>
  <si>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</si>
  <si>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</si>
  <si>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</si>
  <si>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</si>
  <si>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</si>
  <si>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</si>
  <si>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</si>
  <si>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</si>
  <si>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</si>
  <si>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</si>
  <si>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</si>
  <si>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</si>
  <si>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</si>
  <si>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</si>
  <si>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</si>
  <si>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</si>
  <si>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</si>
  <si>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</si>
  <si>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</si>
  <si>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</si>
  <si>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</si>
  <si>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</si>
  <si>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</si>
  <si>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</si>
  <si>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</si>
  <si>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</si>
  <si>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</si>
  <si>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</si>
  <si>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</si>
  <si>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</si>
  <si>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</si>
  <si>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</si>
  <si>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</si>
  <si>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</si>
  <si>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</si>
  <si>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</si>
  <si>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</si>
  <si>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</si>
  <si>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</si>
  <si>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</si>
  <si>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</si>
  <si>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</si>
  <si>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</si>
  <si>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</si>
  <si>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</si>
  <si>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</si>
  <si>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</si>
  <si>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</si>
  <si>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</si>
  <si>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</si>
  <si>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</si>
  <si>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</si>
  <si>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</si>
  <si>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</si>
  <si>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</si>
  <si>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</si>
  <si>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</si>
  <si>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</si>
  <si>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</si>
  <si>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</si>
  <si>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</si>
  <si>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</si>
  <si>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</si>
  <si>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</si>
  <si>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</si>
  <si>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</si>
  <si>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</si>
  <si>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</si>
  <si>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</si>
  <si>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</si>
  <si>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</si>
  <si>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</si>
  <si>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</si>
  <si>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</si>
  <si>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</si>
  <si>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</si>
  <si>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</si>
  <si>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</si>
  <si>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</si>
  <si>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</si>
  <si>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</si>
  <si>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</si>
  <si>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</si>
  <si>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</si>
  <si>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</si>
  <si>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</si>
  <si>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</si>
  <si>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</si>
  <si>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</si>
  <si>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</si>
  <si>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</si>
  <si>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</si>
  <si>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</si>
  <si>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</si>
  <si>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</si>
  <si>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</si>
  <si>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</si>
  <si>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</si>
  <si>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</si>
  <si>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</si>
  <si>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</si>
  <si>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</si>
  <si>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</si>
  <si>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</si>
  <si>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</si>
  <si>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</si>
  <si>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</si>
  <si>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</si>
  <si>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</si>
  <si>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</si>
  <si>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</si>
  <si>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</si>
  <si>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</si>
  <si>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</si>
  <si>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</si>
  <si>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</si>
  <si>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</si>
  <si>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</si>
  <si>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</si>
  <si>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</si>
  <si>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</si>
  <si>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</si>
  <si>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</si>
  <si>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</si>
  <si>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</si>
  <si>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</si>
  <si>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</si>
  <si>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</si>
  <si>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</si>
  <si>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</si>
  <si>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</si>
  <si>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</si>
  <si>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</si>
  <si>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</si>
  <si>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</si>
  <si>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</si>
  <si>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</si>
  <si>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</si>
  <si>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</si>
  <si>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</si>
  <si>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</si>
  <si>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</si>
  <si>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</si>
  <si>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</si>
  <si>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</si>
  <si>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</si>
  <si>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</si>
  <si>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</si>
  <si>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</si>
  <si>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</si>
  <si>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</si>
  <si>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</si>
  <si>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</si>
  <si>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</si>
  <si>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</si>
  <si>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</si>
  <si>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</si>
  <si>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</si>
  <si>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</si>
  <si>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</si>
  <si>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</si>
  <si>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</si>
  <si>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</si>
  <si>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</si>
  <si>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</si>
  <si>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</si>
  <si>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</si>
  <si>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</si>
  <si>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</si>
  <si>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</si>
  <si>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</si>
  <si>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</si>
  <si>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</si>
  <si>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</si>
  <si>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</si>
  <si>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</si>
  <si>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</si>
  <si>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</si>
  <si>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</si>
  <si>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</si>
  <si>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</si>
  <si>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</si>
  <si>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</si>
  <si>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</si>
  <si>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</si>
  <si>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</si>
  <si>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</si>
  <si>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</si>
  <si>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</si>
  <si>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</si>
  <si>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</si>
  <si>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</si>
  <si>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</si>
  <si>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</si>
  <si>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</si>
  <si>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</si>
  <si>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</si>
  <si>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</si>
  <si>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</si>
  <si>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</si>
  <si>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</si>
  <si>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</si>
  <si>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</si>
  <si>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</si>
  <si>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</si>
  <si>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</si>
  <si>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</si>
  <si>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</si>
  <si>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</si>
  <si>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</si>
  <si>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</si>
  <si>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</si>
  <si>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</si>
  <si>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</si>
  <si>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</si>
  <si>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</si>
  <si>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</si>
  <si>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</si>
  <si>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</si>
  <si>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</si>
  <si>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</si>
  <si>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</si>
  <si>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</si>
  <si>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</si>
  <si>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</si>
  <si>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</si>
  <si>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</si>
  <si>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</si>
  <si>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</si>
  <si>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</si>
  <si>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</si>
  <si>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</si>
  <si>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</si>
  <si>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</si>
  <si>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</si>
  <si>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</si>
  <si>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</si>
  <si>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</si>
  <si>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</si>
  <si>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</si>
  <si>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</si>
  <si>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</si>
  <si>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</si>
  <si>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</si>
  <si>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</si>
  <si>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</si>
  <si>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</si>
  <si>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</si>
  <si>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</si>
  <si>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</si>
  <si>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</si>
  <si>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</si>
  <si>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</si>
  <si>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</si>
  <si>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</si>
  <si>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</si>
  <si>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</si>
  <si>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</si>
  <si>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</si>
  <si>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</si>
  <si>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</si>
  <si>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</si>
  <si>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</si>
  <si>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</si>
  <si>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</si>
  <si>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</si>
  <si>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</si>
  <si>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</si>
  <si>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</si>
  <si>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</si>
  <si>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</si>
  <si>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</si>
  <si>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</si>
  <si>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</si>
  <si>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</si>
  <si>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</si>
  <si>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</si>
  <si>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</si>
  <si>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</si>
  <si>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</si>
  <si>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</si>
  <si>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</si>
  <si>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</si>
  <si>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</si>
  <si>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</si>
  <si>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</si>
  <si>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</si>
  <si>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</si>
  <si>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</si>
  <si>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</si>
  <si>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</si>
  <si>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</si>
  <si>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</si>
  <si>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</si>
  <si>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</si>
  <si>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</si>
  <si>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</si>
  <si>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</si>
  <si>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</si>
  <si>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</si>
  <si>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</si>
  <si>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</si>
  <si>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</si>
  <si>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</si>
  <si>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</si>
  <si>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</si>
  <si>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</si>
  <si>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</si>
  <si>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</si>
  <si>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</si>
  <si>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</si>
  <si>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</si>
  <si>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</si>
  <si>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</si>
  <si>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</si>
  <si>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</si>
  <si>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</si>
  <si>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</si>
  <si>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</si>
  <si>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</si>
  <si>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</si>
  <si>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</si>
  <si>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</si>
  <si>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</si>
  <si>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</si>
  <si>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</si>
  <si>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</si>
  <si>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</si>
  <si>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</si>
  <si>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</si>
  <si>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</si>
  <si>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</si>
  <si>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</si>
  <si>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</si>
  <si>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</si>
  <si>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</si>
  <si>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</si>
  <si>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</si>
  <si>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</si>
  <si>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</si>
  <si>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</si>
  <si>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</si>
  <si>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</si>
  <si>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</si>
  <si>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</si>
  <si>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</si>
  <si>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</si>
  <si>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</si>
  <si>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</si>
  <si>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</si>
  <si>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</si>
  <si>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</si>
  <si>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</si>
  <si>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</si>
  <si>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</si>
  <si>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</si>
  <si>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</si>
  <si>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</si>
  <si>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</si>
  <si>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</si>
  <si>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</si>
  <si>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</si>
  <si>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</si>
  <si>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</si>
  <si>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</si>
  <si>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</si>
  <si>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</si>
  <si>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</si>
  <si>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</si>
  <si>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</si>
  <si>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</si>
  <si>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</si>
  <si>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</si>
  <si>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</si>
  <si>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</si>
  <si>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</si>
  <si>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</si>
  <si>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</si>
  <si>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</si>
  <si>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</si>
  <si>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</si>
  <si>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</si>
  <si>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</si>
  <si>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</si>
  <si>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</si>
  <si>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</si>
  <si>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</si>
  <si>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</si>
  <si>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9</t>
  </si>
  <si>
    <t>Page 23</t>
  </si>
  <si>
    <t xml:space="preserve">BENGALURU ELECTRICITY SUPPLY COMPANY LIMITED </t>
  </si>
  <si>
    <t>KPTCL</t>
  </si>
  <si>
    <t>Scheduled</t>
  </si>
  <si>
    <t>Timings</t>
  </si>
  <si>
    <t>Duration
 (in Hrs)</t>
  </si>
  <si>
    <t>Confirmed By</t>
  </si>
  <si>
    <t>Unscheduled</t>
  </si>
  <si>
    <t>TOTAL</t>
  </si>
  <si>
    <t>BESCOM</t>
  </si>
  <si>
    <t>Discription</t>
  </si>
  <si>
    <t>11:00hrs to 12:15hrs.</t>
  </si>
  <si>
    <t>Naresh AE 9449869320</t>
  </si>
  <si>
    <t>Chandra Nayak AE 9449864899</t>
  </si>
  <si>
    <t xml:space="preserve">                    Date : 19-06-2020
                    Dear Sir/Madam,    
                    Please find the attached Status of Complaints Received &amp; Pending details as on 18-06-2020</t>
  </si>
  <si>
    <t>Complaints received on 18-06-2020</t>
  </si>
  <si>
    <t xml:space="preserve"> Status of Complaints as on 18-06-2020 (00:00Hrs to 23:59Hrs) at 08:00am on 19-06-2020</t>
  </si>
  <si>
    <t>New Complaints on 
 18-06-2020</t>
  </si>
  <si>
    <t xml:space="preserve">Division/ Sub Division Wise Complaints of BMAZ ( 18-06-2020 ) </t>
  </si>
  <si>
    <t xml:space="preserve">Division/ Sub Division Wise Complaints of BRAZ ( 18-06-2020 ) </t>
  </si>
  <si>
    <t xml:space="preserve">Division/ Sub Division Wise Complaints of CTAZ ( 18-06-2020 ) </t>
  </si>
  <si>
    <t>Major Interruptions Details (18-06-2020)</t>
  </si>
  <si>
    <r>
      <t>1)66/11KV Hebbal MUSS F6 Feeder HT cable faulty
Affected Areas:C4:</t>
    </r>
    <r>
      <rPr>
        <sz val="32"/>
        <rFont val="Times New Roman"/>
        <family val="1"/>
      </rPr>
      <t>Kempapaura,Hebbal and surrounding areas.(Changeover not arranged),confirmed by Javarappa JE 9449864998.</t>
    </r>
  </si>
  <si>
    <t>22:45hrs to 00:30hrs.</t>
  </si>
  <si>
    <t>Javarappa JE 9449864998</t>
  </si>
  <si>
    <r>
      <t>2)66/11KV Hebbal MUSS F9 Feeder VL tripped
Affected Areas:C2:</t>
    </r>
    <r>
      <rPr>
        <sz val="32"/>
        <rFont val="Times New Roman"/>
        <family val="1"/>
      </rPr>
      <t>Vyalikaval and surrounding areas.(Changeover not arranged),confirmed by Jagdish JE 9449844692.</t>
    </r>
  </si>
  <si>
    <t>00:30hrs to 01:25hrs.</t>
  </si>
  <si>
    <t>Jagdish JE 9449844692</t>
  </si>
  <si>
    <r>
      <t>3)66/11KV Somanahalli MUSS F2 Feeder faulty
Affected Areas:K3:</t>
    </r>
    <r>
      <rPr>
        <sz val="32"/>
        <rFont val="Times New Roman"/>
        <family val="1"/>
      </rPr>
      <t>Gandhi nagar,Kaggalipura,Kanakpura road and surrounding areas.(Changeover not arranged),confirmed by Puttaswamy AEE.</t>
    </r>
  </si>
  <si>
    <t>01:00hrs to 01:45hrs.</t>
  </si>
  <si>
    <t>Puttaswamy AEE</t>
  </si>
  <si>
    <r>
      <t>4)66/11KV Nagpura MUSS F9 Feeder RMU Pot head falsh over making change over from F12 Feeder
Affected Areas:N7:</t>
    </r>
    <r>
      <rPr>
        <sz val="32"/>
        <rFont val="Times New Roman"/>
        <family val="1"/>
      </rPr>
      <t>Mahalakshmi layout and surrounding areas.(Changeover not arranged),confirmed by Bhaskar JE 9449844707.</t>
    </r>
  </si>
  <si>
    <t>00:30hrs to 03:20hrs.</t>
  </si>
  <si>
    <t>Bhaskar JE
9449844707</t>
  </si>
  <si>
    <r>
      <t>5)66/11KV Divya Shree MUSS F5 Feeder tripped
Affected Areas:S7:</t>
    </r>
    <r>
      <rPr>
        <sz val="32"/>
        <rFont val="Times New Roman"/>
        <family val="1"/>
      </rPr>
      <t>AECS layout A &amp; D block,Kundalahalli and surrounding areas.(Changeover not arranged),confirmed by Nail JE 9449844849.</t>
    </r>
  </si>
  <si>
    <t>05:50hrs to 07:10hrs.</t>
  </si>
  <si>
    <t>Nail JE 9449844849</t>
  </si>
  <si>
    <r>
      <t>6)66/11KV HSR MUSS F19 Feeder faulty
Affected Areas:S20:</t>
    </r>
    <r>
      <rPr>
        <sz val="32"/>
        <rFont val="Times New Roman"/>
        <family val="1"/>
      </rPr>
      <t>Hosapalya,Bande palya main road,Kudlu Gate and surrounding areas.(Changeover not arranged),confirmed by Vijaya kumar JE 9449840469.</t>
    </r>
  </si>
  <si>
    <t>06:00hrs to 07:30hrs.</t>
  </si>
  <si>
    <t>Vijaya kumar JE 9449840469</t>
  </si>
  <si>
    <r>
      <t>7)66/11KV Kadabisanahalli MUSS F7 Feeder tripped
Affected Areas:S17:</t>
    </r>
    <r>
      <rPr>
        <sz val="32"/>
        <rFont val="Times New Roman"/>
        <family val="1"/>
      </rPr>
      <t>Hemanth nagar,Sanjay nagar,Karthik nagar,ashwath nagar and surrounding areas.(Changeover not arranged),confirmed by Manjunath JE 9449844715.</t>
    </r>
  </si>
  <si>
    <t>07:20hrs to 08:10hrs.</t>
  </si>
  <si>
    <t>Manjunath JE 9449844715</t>
  </si>
  <si>
    <r>
      <t>8)66/11KV Sahakaranagara MUSS F3 Feeder HT wire cut
Affected Areas:C8:</t>
    </r>
    <r>
      <rPr>
        <sz val="32"/>
        <rFont val="Times New Roman"/>
        <family val="1"/>
      </rPr>
      <t>Talakaveri layout,amruthahalli water tank backside and surrounding areas.(Changeover not arranged),confirmed by Narasimhaiah JE 9449844623.</t>
    </r>
  </si>
  <si>
    <t>07:30hrs to 08:15hrs.</t>
  </si>
  <si>
    <t>Narasimhaiah JE 9449844623</t>
  </si>
  <si>
    <r>
      <t>9)66/11KV Jyadeva MUSS F2 Feeder tripped
Affected Areas:S1:</t>
    </r>
    <r>
      <rPr>
        <sz val="32"/>
        <rFont val="Times New Roman"/>
        <family val="1"/>
      </rPr>
      <t>Jayanagar 4th T block,SSMRV College and surrounding areas.(Changeover not arranged),confirmed by Sivanna JE 9449840406.</t>
    </r>
  </si>
  <si>
    <t>08:50hrs to 09:15hrs.</t>
  </si>
  <si>
    <t>Sivanna JE 9449840406</t>
  </si>
  <si>
    <r>
      <t>10)66/11KV Chandra layout MUSS F9 Feeder tripped due to branches fell on line
Affected Areas:N8:</t>
    </r>
    <r>
      <rPr>
        <sz val="32"/>
        <rFont val="Times New Roman"/>
        <family val="1"/>
      </rPr>
      <t>NGEF layout,vinayaka layout 2nd stage nagarbhavi and surrounding areas.(Changeover not arranged),confirmed by Eshwarappa JE 9449869427.</t>
    </r>
  </si>
  <si>
    <t>09:20hrs to 12:00hrs.</t>
  </si>
  <si>
    <t>Eshwarappa JE 9449869427</t>
  </si>
  <si>
    <r>
      <t>11)66/11KV Abbigere MUSS F8 Feeder 250KVA Transformer Single phase
Affected Areas:C3:</t>
    </r>
    <r>
      <rPr>
        <sz val="32"/>
        <rFont val="Times New Roman"/>
        <family val="1"/>
      </rPr>
      <t>Valmiki nagar,singapura,kammagondahalli,abbigere and surrounding areas.(Changeover not arranged),confirmed by Venkatesh AE 949864538.</t>
    </r>
  </si>
  <si>
    <t>09:30hrs to 11:00hrs.</t>
  </si>
  <si>
    <t>Venkatesh AE 949864538</t>
  </si>
  <si>
    <r>
      <t>12)66/11KV Banasawadi MUSS F1 Feeder tripped
Affected Areas:E8:</t>
    </r>
    <r>
      <rPr>
        <sz val="32"/>
        <rFont val="Times New Roman"/>
        <family val="1"/>
      </rPr>
      <t>Nandanam layout,horamavu kalkere and surrounding areas.(Changeover not arranged),confirmed by Mahadev JE 9449869318.</t>
    </r>
  </si>
  <si>
    <t>09:00hrs to 10:30hrs.</t>
  </si>
  <si>
    <t>Mahadev JE 9449869318</t>
  </si>
  <si>
    <r>
      <t>13)66/11KV Hebbala MUSS F17 Feeder 250KVA (TC NO 188) Trasformer Kept open for Tree trimming work
Affected Areas:C5:</t>
    </r>
    <r>
      <rPr>
        <sz val="32"/>
        <rFont val="Times New Roman"/>
        <family val="1"/>
      </rPr>
      <t>Venkataswamappa layout,manorayanapalya,kavalbyrasandra b and surrounding areas.(Changeover not arranged),confirmed by Chandra Naik AE 9449864899.</t>
    </r>
  </si>
  <si>
    <t>10:20hrs to 12:00hrs.</t>
  </si>
  <si>
    <t>Chandra Naik AE 9449864899</t>
  </si>
  <si>
    <r>
      <t>14)66/11KV Geddalahalli MUSS F11 Feeder GOS Kept open for Model subdivision work
Affected Areas:E8:</t>
    </r>
    <r>
      <rPr>
        <sz val="32"/>
        <rFont val="Times New Roman"/>
        <family val="1"/>
      </rPr>
      <t>Kane road,Sankalpa layout,Jayanthi Grama,Banjara layout,OM Shakthi temple and surrounding areas.(Changeover not arranged),confirmed by Naresh AE 9449869320.</t>
    </r>
  </si>
  <si>
    <t>10:30hrs to 18:05hrs.</t>
  </si>
  <si>
    <r>
      <t>15)66/11KV Nandini MUSS F-7 Feeder 500 KVA taken for AB cable erection work
Affected Areas:N7:</t>
    </r>
    <r>
      <rPr>
        <sz val="32"/>
        <rFont val="Times New Roman"/>
        <family val="1"/>
      </rPr>
      <t>Ramakrishna nagar,Kanteerava road,J C nagar and surrounding areas.(Changeover not arranged),confirmed by Shankar JE 8277892528.</t>
    </r>
  </si>
  <si>
    <t>10:30hrs to 18:20hrs.</t>
  </si>
  <si>
    <t>Shankar JE 8277892528</t>
  </si>
  <si>
    <r>
      <t>16)66/11KV Mathikere MUSS F7 Feeder 250KVA Trasformer Kept open for Tree trimming work
Affected Areas:C6:</t>
    </r>
    <r>
      <rPr>
        <sz val="32"/>
        <rFont val="Times New Roman"/>
        <family val="1"/>
      </rPr>
      <t>Subbaiah Hospital Mathikere and surrounding areas.(Changeover not arranged),confirmed by Raghu nath AE 9449864547.</t>
    </r>
  </si>
  <si>
    <t>10:40hrs to 12:00hrs.</t>
  </si>
  <si>
    <t>Raghu nath AE 9449864547</t>
  </si>
  <si>
    <r>
      <t>17)66/11KV Sahakar MUSS F9 Feeder 250KVA Trasformer Kept open for Tree trimming work
Affected Areas:C9:</t>
    </r>
    <r>
      <rPr>
        <sz val="32"/>
        <rFont val="Times New Roman"/>
        <family val="1"/>
      </rPr>
      <t>Srinidhi layout,Virupakshapura and surrounding areas.(Changeover not arranged),confirmed by Veera swamy AE 9449864922.</t>
    </r>
  </si>
  <si>
    <t>11:00hrs to 14:10hrs.</t>
  </si>
  <si>
    <t>Veera swamy AE 9449864922</t>
  </si>
  <si>
    <r>
      <t>18)66/11KV Jayanagar Stn F3 Feeder loop Kept Open for Bus bar Maintenance work
Affected Areas:S1:</t>
    </r>
    <r>
      <rPr>
        <sz val="32"/>
        <rFont val="Times New Roman"/>
        <family val="1"/>
      </rPr>
      <t>34th cross,33rd cross,4th block jayanagar and surrounding areas.(Changeover not arranged),confirmed by Ramesh JE 9449844711.</t>
    </r>
  </si>
  <si>
    <t>11:00hrs to 12:20hrs.</t>
  </si>
  <si>
    <t>Ramesh JE 9449844711</t>
  </si>
  <si>
    <r>
      <t>19)66/11KV Hirananadhini MUSS F2 Feeder GOS Kept open for Model subdivision work
Affected Areas:S10:</t>
    </r>
    <r>
      <rPr>
        <sz val="32"/>
        <rFont val="Times New Roman"/>
        <family val="1"/>
      </rPr>
      <t>Begur Village,Begur Hobli,kote bande road, mylasandra road and surrounding areas.(Changeover not arranged),confirmed by Sunil AE 9449840472.</t>
    </r>
  </si>
  <si>
    <t>11:00hrs to 14:00hrs.</t>
  </si>
  <si>
    <t>Sunil AE 9449840472</t>
  </si>
  <si>
    <r>
      <t>20)66/11KV Arehalli MUSS F3 Feeder 250KVA Transformer Kept open for HT AB cable work
Affected Areas:S15:</t>
    </r>
    <r>
      <rPr>
        <sz val="32"/>
        <rFont val="Times New Roman"/>
        <family val="1"/>
      </rPr>
      <t>Shreeramnagar,opp anjaneya temple ittamadu and surrounding areas.(Changeover not arranged),confirmed by Rajashekar AE 8277889657.</t>
    </r>
  </si>
  <si>
    <t>11:00hrs to 16:30hrs.</t>
  </si>
  <si>
    <t>Rajashekar AE 8277889657</t>
  </si>
  <si>
    <r>
      <t>21)66/11KV Vijay Nagar F13 Feeder Transformer Kept open for Tree trimming work
Affected Areas:N3:</t>
    </r>
    <r>
      <rPr>
        <sz val="32"/>
        <rFont val="Times New Roman"/>
        <family val="1"/>
      </rPr>
      <t>BEML layout kamalanagar and surrounding areas.(Changeover not arranged),confirmed by Shankar AE 9449844704.</t>
    </r>
  </si>
  <si>
    <t>11:00hrs to 14:15hrs.</t>
  </si>
  <si>
    <t>Shankar AE 9449844704</t>
  </si>
  <si>
    <r>
      <t>22)66/11KV Divya Shree MUSS F4 Feeder VL Kept open for RMU replacement work
Affected Areas:S7:</t>
    </r>
    <r>
      <rPr>
        <sz val="32"/>
        <rFont val="Times New Roman"/>
        <family val="1"/>
      </rPr>
      <t>Silver spring layout near dominos munnekolala and surrounding areas.(Changeover not arranged),confirmed by Murali AE 9449840458.</t>
    </r>
  </si>
  <si>
    <t>11:00hrs to 18:50hrs.</t>
  </si>
  <si>
    <t>Murali AE 9449840458</t>
  </si>
  <si>
    <r>
      <t>23)66/11KV Pottery road F5 Feeder AB cable work
Affected Areas:E5:</t>
    </r>
    <r>
      <rPr>
        <sz val="32"/>
        <rFont val="Times New Roman"/>
        <family val="1"/>
      </rPr>
      <t>Kammanahalli,Shamanna layout,Lingarajapuram and surrounding areas.(Changeover not arranged),confirmed by Parashuram AE 9449844728.</t>
    </r>
  </si>
  <si>
    <t>Parashuram AE 9449844728</t>
  </si>
  <si>
    <r>
      <t>24)66/11KV LR BANDE MUSS F3 Feeder tripped
Affected Areas:E9:</t>
    </r>
    <r>
      <rPr>
        <sz val="32"/>
        <rFont val="Times New Roman"/>
        <family val="1"/>
      </rPr>
      <t>Coffee board layout,kempapura hebbal and surrounding areas.(Changeover not arranged),confirmed by Raghu JE 9449869309.</t>
    </r>
  </si>
  <si>
    <t>11:50hrs to 13:00hrs.</t>
  </si>
  <si>
    <t>Raghu JE 9449869309</t>
  </si>
  <si>
    <r>
      <t>25)66/11KV Naganathapura MUSS F1 Feeder GOS Kept open for Model sub division work
Affected Areas:S13:</t>
    </r>
    <r>
      <rPr>
        <sz val="32"/>
        <rFont val="Times New Roman"/>
        <family val="1"/>
      </rPr>
      <t>Vivekananda nagar,Mico Factory and surrounding areas.(Changeover not arranged),confirmed by Shivukumar AE 9449840480.</t>
    </r>
  </si>
  <si>
    <t>12:00hrs to 15:30hrs.</t>
  </si>
  <si>
    <t>Shivukumar AE 9449840480</t>
  </si>
  <si>
    <r>
      <t>26)66/11KV RBI MUSS F9 Feeder 250KVA Transformer Kept open for Neutral testing work
Affected Areas:S12:</t>
    </r>
    <r>
      <rPr>
        <sz val="32"/>
        <rFont val="Times New Roman"/>
        <family val="1"/>
      </rPr>
      <t>JP nagara 7th phase,samthrupthinagar near Dhakshin cafe and surrounding areas.(Changeover not arranged),confirmed by Vivek AE 9449840484.</t>
    </r>
  </si>
  <si>
    <t>12:30hrs to 14:15hrs.</t>
  </si>
  <si>
    <t>Vivek AE 9449840484</t>
  </si>
  <si>
    <r>
      <t>27)66/11KV NGEF MUSS F5 Feeder line clear taken for Tree trimming work
Affected Areas:E10:</t>
    </r>
    <r>
      <rPr>
        <sz val="32"/>
        <rFont val="Times New Roman"/>
        <family val="1"/>
      </rPr>
      <t>Dhooravani nagar,vijinapura kasturi nagar and surrounding areas.(Changeover not arranged),confirmed by Nawaz AE 9449874265.</t>
    </r>
  </si>
  <si>
    <t>13:00hrs to 14:20hrs.</t>
  </si>
  <si>
    <t>Nawaz AE 9449874265</t>
  </si>
  <si>
    <r>
      <t>28)66/11KV HBR MUSS F3 Feeder line clear taken for AB cable work
Affected Areas:E5:</t>
    </r>
    <r>
      <rPr>
        <sz val="32"/>
        <rFont val="Times New Roman"/>
        <family val="1"/>
      </rPr>
      <t>HBR layout 1st main 2nd cross lingarajpura and surrounding areas.(Changeover not arranged),confirmed by Ashok JE 9449873982.</t>
    </r>
  </si>
  <si>
    <t>13:20hrs to 14:15hrs.</t>
  </si>
  <si>
    <t>Ashok JE 9449873982</t>
  </si>
  <si>
    <r>
      <t>29)66/11KV Divyasree MUSS F5 Feeder line clear taken for Tree trimming work
Affected Areas:S7:</t>
    </r>
    <r>
      <rPr>
        <sz val="32"/>
        <rFont val="Times New Roman"/>
        <family val="1"/>
      </rPr>
      <t>AECS layout,kundalahalli and surrounding areas.(Changeover not arranged),confirmed by Gurumurthy JE 9449844849.</t>
    </r>
  </si>
  <si>
    <t>14:00hrs to 15:45hrs.</t>
  </si>
  <si>
    <t>Gurumurthy JE 9449844849</t>
  </si>
  <si>
    <r>
      <t>30)66/11KV Hiranandini MUSS F2 Feeder line clear taken for Rabbit conductor releasing work
Affected Areas:S10:</t>
    </r>
    <r>
      <rPr>
        <sz val="32"/>
        <rFont val="Times New Roman"/>
        <family val="1"/>
      </rPr>
      <t>Begur,Yelenahalli and surrounding areas.(Changeover not arranged),confirmed by Sunil JE 9449844812.</t>
    </r>
  </si>
  <si>
    <t>14:25hrs to 16:55hrs.</t>
  </si>
  <si>
    <t>Sunil JE 9449844812</t>
  </si>
  <si>
    <r>
      <t>31)66/11KV Sarakki MUSS F20 Feeder 250KVA Transformer Kept open for LT AB cable work
Affected Areas:S14:</t>
    </r>
    <r>
      <rPr>
        <sz val="32"/>
        <rFont val="Times New Roman"/>
        <family val="1"/>
      </rPr>
      <t>JP nagar 2nd phase,3rd phase and surrounding areas.(Changeover not arranged),confirmed by Anand AE 9449867660.</t>
    </r>
  </si>
  <si>
    <t>14:35hrs to 18:50hrs.</t>
  </si>
  <si>
    <t>Anand AE 9449867660</t>
  </si>
  <si>
    <r>
      <t>32)66/11KV Kachmaranahalli MUSS F4 Feeder faulty
Affected Areas:E4:</t>
    </r>
    <r>
      <rPr>
        <sz val="32"/>
        <rFont val="Times New Roman"/>
        <family val="1"/>
      </rPr>
      <t>Ramgondanahalli and surrounding areas.(Changeover not arranged),confirmed by Pritham AE 9449844639.</t>
    </r>
  </si>
  <si>
    <t>14:40hrs to 15:55hrs.</t>
  </si>
  <si>
    <t>Pritham AE 9449844639</t>
  </si>
  <si>
    <r>
      <t>33)66/11KV Putteanahalli MUSS F12 Feeder line clear due to HT Jump cut
Affected Areas:C7:</t>
    </r>
    <r>
      <rPr>
        <sz val="32"/>
        <rFont val="Times New Roman"/>
        <family val="1"/>
      </rPr>
      <t>YOT,Maruthi nagar and surrounding areas.(Changeover not arranged),confirmed by Mahesh JE 9449844698.</t>
    </r>
  </si>
  <si>
    <t>14:45hrs to 17:00hrs.</t>
  </si>
  <si>
    <t>Mahesh JE 9449844698</t>
  </si>
  <si>
    <r>
      <t>34)66/11KV B station MUSS F2 Feeder line clear taken for UG cable Jointing work
Affected Areas:E3:</t>
    </r>
    <r>
      <rPr>
        <sz val="32"/>
        <rFont val="Times New Roman"/>
        <family val="1"/>
      </rPr>
      <t>Murphy town,Tamarai kannan road,deeraj manor corporation colony,Bazaar street,Gangadhar chetty road and surrounding areas.(Changeover not arranged),confirmed by Santhosh JE 9449874687.</t>
    </r>
  </si>
  <si>
    <t>14:50hrs to 16:00hrs.</t>
  </si>
  <si>
    <t>Santhosh JE 9449874687</t>
  </si>
  <si>
    <r>
      <t>35)66/11KV HSR MUSS F3 Feeder 250KVA Transformer Kept open for Transformer structure work &amp;  AB cable puncher
Affected Areas:S20:</t>
    </r>
    <r>
      <rPr>
        <sz val="32"/>
        <rFont val="Times New Roman"/>
        <family val="1"/>
      </rPr>
      <t>1st Sector,HSR layout and surrounding areas.(Changeover not arranged),confirmed by Yathish AE 9449840476.</t>
    </r>
  </si>
  <si>
    <t>15:30hrs to 18:15hrs.</t>
  </si>
  <si>
    <t>Yathish AE 9449840476</t>
  </si>
  <si>
    <r>
      <t>36)66/11KV Hoskote MUSS F14 Feeder line clear taken for Pole erection work
Affected Areas:HK1:</t>
    </r>
    <r>
      <rPr>
        <sz val="32"/>
        <rFont val="Times New Roman"/>
        <family val="1"/>
      </rPr>
      <t>Hoskote and surrounding areas.(Changeover not arranged),confirmed by Vittal AE 9449871186.</t>
    </r>
  </si>
  <si>
    <t>16:00hrs to 17:10hrs.</t>
  </si>
  <si>
    <t>Vittal AE 9449871186</t>
  </si>
  <si>
    <r>
      <t>37)66/11KV Shobha MUSS F17 Feeder line clear taken due to Tree fallen on line
Affected Areas:S11:</t>
    </r>
    <r>
      <rPr>
        <sz val="32"/>
        <rFont val="Times New Roman"/>
        <family val="1"/>
      </rPr>
      <t>Ambalipura and surrounding areas.(Changeover not arranged),confirmed by Lakshminarayan Reddy AE 9449840478.</t>
    </r>
  </si>
  <si>
    <t>17:25hrs to 18:45hrs.</t>
  </si>
  <si>
    <t>Lakshminarayan Reddy AE 9449840478</t>
  </si>
  <si>
    <r>
      <t>38)66/11KV Hebbal MUSS F20 Feeder line clear taken due to Pole damaged by BWSSB
Affected Areas:C5:</t>
    </r>
    <r>
      <rPr>
        <sz val="32"/>
        <rFont val="Times New Roman"/>
        <family val="1"/>
      </rPr>
      <t>Kanakanagar and surrounding areas.(Changeover not arranged),confirmed by Chandra Nayak AE 9449864899.</t>
    </r>
  </si>
  <si>
    <t>17:30hrs to 18:30hrs.</t>
  </si>
  <si>
    <r>
      <t>39)66/11KV Jayadev MUSS F5 Feeder HT Jump cut
Affected Areas:S1:</t>
    </r>
    <r>
      <rPr>
        <sz val="32"/>
        <rFont val="Times New Roman"/>
        <family val="1"/>
      </rPr>
      <t>28th main 38th cross to 40th cross,corporation colony,east end main road,east end C main,east end D main from 40th cross to 41st cross and surrounding areas.(Changeover not arranged),confirmed by Chiranjivi AE 9449840403.</t>
    </r>
  </si>
  <si>
    <t>17:45hrs to 19:00hrs.</t>
  </si>
  <si>
    <t>Chiranjivi AE 9449840403</t>
  </si>
  <si>
    <r>
      <t>40)66/11KV Davangere MUSS F2,F9 &amp; F12 Feeder line clear taken for UG cable work
Affected Areas:DV1:</t>
    </r>
    <r>
      <rPr>
        <sz val="32"/>
        <rFont val="Times New Roman"/>
        <family val="1"/>
      </rPr>
      <t>Davangere and surrounding areas.(Changeover not arranged),confirmed by DV1 complaint section 08192 259210.</t>
    </r>
  </si>
  <si>
    <t>19:00hrs to 20:15hrs.</t>
  </si>
  <si>
    <t>DV1 complaint section 08192 259210</t>
  </si>
  <si>
    <t>19:15hrs to 20:15hrs.</t>
  </si>
  <si>
    <t>Mohitha AE 9449870341</t>
  </si>
  <si>
    <r>
      <t>42)66/11KV Bandematta MUSS F10 Feeder line clear taken for HT Jump cut
Affected Areas:K1:</t>
    </r>
    <r>
      <rPr>
        <sz val="32"/>
        <rFont val="Times New Roman"/>
        <family val="1"/>
      </rPr>
      <t>Kommagatta,Veerabhadranagar,Bangle,Sulikere,Sulikerepalya,Kenchanapura,part of Ramasandra,Part of Hosakere and surrounding areas.(Changeover not arranged),confirmed by Suresh JE 9449870317.</t>
    </r>
  </si>
  <si>
    <t>21:35hrs to 22:35hrs.</t>
  </si>
  <si>
    <t>Suresh JE 9449870317</t>
  </si>
  <si>
    <r>
      <t>43)66/11KV Banasawadi MUSS F17 Feeder 11KV Jump cut
Affected Areas:E5:</t>
    </r>
    <r>
      <rPr>
        <sz val="32"/>
        <rFont val="Times New Roman"/>
        <family val="1"/>
      </rPr>
      <t>Kanakadasa layout,Lingarajpuram,Kallappa garden,kachanayakanahalli and surrounding areas.(Changeover not arranged),confirmed by 9449844728.</t>
    </r>
  </si>
  <si>
    <t>22:20hrs to 23:35hrs.</t>
  </si>
  <si>
    <r>
      <t>44)66/11KV Malgudi MUSS F19 Feeder faulty
Affected Areas:VE1:</t>
    </r>
    <r>
      <rPr>
        <sz val="32"/>
        <rFont val="Times New Roman"/>
        <family val="1"/>
      </rPr>
      <t>Kammasandra,Ananthnagar,daddys garden layout and surrounding areas.(Changeover not arranged),confirmed by Suresh AE 9449872371.</t>
    </r>
  </si>
  <si>
    <t>22:15hrs to 23:15hrs.</t>
  </si>
  <si>
    <t>Suresh AE 9449872371</t>
  </si>
  <si>
    <t>Major Interruptions of Load Restriction by KPTCL (18-06-2020)</t>
  </si>
  <si>
    <t>Umesh JE 9449844728</t>
  </si>
  <si>
    <r>
      <t>41)66/11KV Bandemutt MUSS F10 Feeder faulty
Affected Areas:K1:</t>
    </r>
    <r>
      <rPr>
        <sz val="32"/>
        <rFont val="Times New Roman"/>
        <family val="1"/>
      </rPr>
      <t>Kommagatta,Veerabhadranagar,Bangle,Sulikere,Sulikerepalya,Kenchanapura,part of Ramasandra,Part of Hosakere and surrounding areas.(Changeover not arranged),confirmed by Mohitha AE 9449870341.</t>
    </r>
  </si>
  <si>
    <t>Page 2 to 8</t>
  </si>
  <si>
    <t>Page 10</t>
  </si>
  <si>
    <t>Page 11 to 19</t>
  </si>
  <si>
    <t>Page  20 to 22</t>
  </si>
  <si>
    <t>Page 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</si>
</sst>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2"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24"/>
      <name val="Times New Roman"/>
      <family val="1"/>
    </font>
    <font>
      <b/>
      <sz val="72"/>
      <color theme="1"/>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sz val="130"/>
      <color theme="1"/>
      <name val="Times New Roman"/>
      <family val="1"/>
    </font>
    <font>
      <b/>
      <sz val="28"/>
      <color theme="1"/>
      <name val="Times New Roman"/>
      <family val="1"/>
    </font>
    <font>
      <b/>
      <sz val="20"/>
      <name val="Times New Roman"/>
      <family val="1"/>
    </font>
    <font>
      <b/>
      <sz val="72"/>
      <name val="Times New Roman"/>
      <family val="1"/>
    </font>
    <font>
      <b/>
      <sz val="30"/>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402">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0" borderId="0" xfId="3" applyFont="1" applyFill="1" applyAlignment="1">
      <alignment wrapText="1"/>
    </xf>
    <xf numFmtId="0" fontId="122" fillId="2" borderId="1" xfId="0" applyFont="1" applyFill="1" applyBorder="1" applyAlignment="1" applyProtection="1">
      <alignment horizontal="center" vertical="center"/>
      <protection locked="0"/>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5" fillId="0" borderId="0" xfId="4" applyFont="1" applyFill="1" applyProtection="1">
      <protection locked="0"/>
    </xf>
    <xf numFmtId="0" fontId="9" fillId="2" borderId="1" xfId="0" applyFont="1" applyFill="1" applyBorder="1" applyAlignment="1" applyProtection="1">
      <alignment horizontal="center" vertical="center" wrapText="1"/>
      <protection locked="0"/>
    </xf>
    <xf numFmtId="0" fontId="6" fillId="0" borderId="34"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5" fillId="0" borderId="0" xfId="4" applyFont="1" applyFill="1" applyBorder="1" applyProtection="1">
      <protection locked="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29" fillId="0" borderId="41" xfId="3" applyFont="1" applyFill="1" applyBorder="1" applyAlignment="1">
      <alignment horizontal="center" vertical="center" wrapText="1"/>
    </xf>
    <xf numFmtId="165" fontId="129" fillId="0" borderId="41" xfId="3" applyNumberFormat="1" applyFont="1" applyFill="1" applyBorder="1" applyAlignment="1">
      <alignment horizontal="center" vertical="center" wrapText="1"/>
    </xf>
    <xf numFmtId="0" fontId="121" fillId="0" borderId="41" xfId="3" applyFont="1" applyFill="1" applyBorder="1" applyAlignment="1">
      <alignment horizontal="center" vertical="center" wrapText="1"/>
    </xf>
    <xf numFmtId="0" fontId="124" fillId="0" borderId="41" xfId="3" applyFont="1" applyFill="1" applyBorder="1" applyAlignment="1">
      <alignment horizontal="center" vertical="center" wrapText="1"/>
    </xf>
    <xf numFmtId="0" fontId="6" fillId="0" borderId="38" xfId="4" quotePrefix="1" applyFont="1" applyFill="1" applyBorder="1" applyAlignment="1" applyProtection="1">
      <alignment horizontal="center" vertical="center" wrapText="1"/>
      <protection locked="0"/>
    </xf>
    <xf numFmtId="0" fontId="6" fillId="0" borderId="41" xfId="4" applyFont="1" applyFill="1" applyBorder="1" applyAlignment="1" applyProtection="1">
      <alignment horizontal="center" vertical="center" wrapText="1"/>
      <protection locked="0"/>
    </xf>
    <xf numFmtId="0" fontId="128" fillId="0" borderId="40" xfId="4" quotePrefix="1" applyFont="1" applyFill="1" applyBorder="1" applyAlignment="1" applyProtection="1">
      <alignment horizontal="center" vertical="center" textRotation="255" wrapText="1"/>
      <protection locked="0"/>
    </xf>
    <xf numFmtId="0" fontId="120" fillId="0" borderId="42" xfId="3" quotePrefix="1" applyFont="1" applyFill="1" applyBorder="1" applyAlignment="1">
      <alignment horizontal="center" vertical="center" wrapText="1"/>
    </xf>
    <xf numFmtId="0" fontId="120" fillId="0" borderId="42" xfId="3" applyFont="1" applyFill="1" applyBorder="1" applyAlignment="1">
      <alignment horizontal="center" vertical="center" wrapText="1"/>
    </xf>
    <xf numFmtId="1" fontId="120" fillId="0" borderId="42" xfId="3" applyNumberFormat="1" applyFont="1" applyFill="1" applyBorder="1" applyAlignment="1">
      <alignment horizontal="center" vertical="center" wrapText="1"/>
    </xf>
    <xf numFmtId="1" fontId="120" fillId="0" borderId="1" xfId="3" quotePrefix="1" applyNumberFormat="1" applyFont="1" applyFill="1" applyBorder="1" applyAlignment="1">
      <alignment horizontal="left" vertical="center" wrapText="1"/>
    </xf>
    <xf numFmtId="0" fontId="120" fillId="0" borderId="1" xfId="3" applyFont="1" applyFill="1" applyBorder="1" applyAlignment="1">
      <alignment horizontal="center" vertical="center" wrapText="1"/>
    </xf>
    <xf numFmtId="1" fontId="120" fillId="0" borderId="1" xfId="3" applyNumberFormat="1" applyFont="1" applyFill="1" applyBorder="1" applyAlignment="1">
      <alignment horizontal="center" vertical="center" wrapText="1"/>
    </xf>
    <xf numFmtId="0" fontId="120" fillId="0" borderId="1" xfId="3" applyFont="1" applyFill="1" applyBorder="1" applyAlignment="1">
      <alignment horizontal="left" vertical="center" wrapText="1"/>
    </xf>
    <xf numFmtId="0" fontId="123" fillId="0" borderId="1" xfId="3" applyFont="1" applyFill="1" applyBorder="1" applyAlignment="1">
      <alignment horizontal="center" vertical="center" wrapText="1"/>
    </xf>
    <xf numFmtId="20" fontId="123" fillId="0" borderId="1" xfId="3" applyNumberFormat="1" applyFont="1" applyFill="1" applyBorder="1" applyAlignment="1">
      <alignment horizontal="center" vertical="center" wrapText="1"/>
    </xf>
    <xf numFmtId="1" fontId="123" fillId="0" borderId="1" xfId="3" applyNumberFormat="1" applyFont="1" applyFill="1" applyBorder="1" applyAlignment="1">
      <alignment horizontal="center" vertical="center" wrapText="1"/>
    </xf>
    <xf numFmtId="0" fontId="130" fillId="0" borderId="42" xfId="3" applyFont="1" applyFill="1" applyBorder="1" applyAlignment="1">
      <alignment horizontal="center" vertical="center" wrapText="1"/>
    </xf>
    <xf numFmtId="166" fontId="130" fillId="0" borderId="42" xfId="3" applyNumberFormat="1" applyFont="1" applyFill="1" applyBorder="1" applyAlignment="1">
      <alignment horizontal="center" vertical="center" wrapText="1"/>
    </xf>
    <xf numFmtId="1" fontId="130" fillId="0" borderId="42" xfId="3" applyNumberFormat="1" applyFont="1" applyFill="1" applyBorder="1" applyAlignment="1">
      <alignment horizontal="center" vertical="center" wrapText="1"/>
    </xf>
    <xf numFmtId="1" fontId="120" fillId="0" borderId="23" xfId="3" quotePrefix="1" applyNumberFormat="1" applyFont="1" applyFill="1" applyBorder="1" applyAlignment="1">
      <alignment horizontal="left" vertical="center" wrapText="1"/>
    </xf>
    <xf numFmtId="0" fontId="120" fillId="0" borderId="23" xfId="3" applyFont="1" applyFill="1" applyBorder="1" applyAlignment="1">
      <alignment horizontal="center" vertical="center" wrapText="1"/>
    </xf>
    <xf numFmtId="20" fontId="120" fillId="0" borderId="23" xfId="3" applyNumberFormat="1" applyFont="1" applyFill="1" applyBorder="1" applyAlignment="1">
      <alignment horizontal="center" vertical="center" wrapText="1"/>
    </xf>
    <xf numFmtId="1" fontId="120" fillId="0" borderId="23" xfId="3" applyNumberFormat="1" applyFont="1" applyFill="1" applyBorder="1" applyAlignment="1">
      <alignment horizontal="center" vertical="center" wrapText="1"/>
    </xf>
    <xf numFmtId="0" fontId="120" fillId="0" borderId="23" xfId="3" applyFont="1" applyFill="1" applyBorder="1" applyAlignment="1">
      <alignment horizontal="left" vertical="center" wrapText="1"/>
    </xf>
    <xf numFmtId="0" fontId="123" fillId="0" borderId="23" xfId="3" applyFont="1" applyFill="1" applyBorder="1" applyAlignment="1">
      <alignment horizontal="center" vertical="center" wrapText="1"/>
    </xf>
    <xf numFmtId="20" fontId="123" fillId="0" borderId="23" xfId="3" applyNumberFormat="1" applyFont="1" applyFill="1" applyBorder="1" applyAlignment="1">
      <alignment horizontal="center" vertical="center" wrapText="1"/>
    </xf>
    <xf numFmtId="1" fontId="123" fillId="0" borderId="23" xfId="3" applyNumberFormat="1" applyFont="1" applyFill="1" applyBorder="1" applyAlignment="1">
      <alignment horizontal="center" vertical="center" wrapText="1"/>
    </xf>
    <xf numFmtId="0" fontId="131" fillId="0" borderId="41" xfId="3" applyFont="1" applyFill="1" applyBorder="1" applyAlignment="1">
      <alignment horizontal="center" vertical="center" textRotation="255" wrapText="1"/>
    </xf>
    <xf numFmtId="0" fontId="131" fillId="0" borderId="41" xfId="3" applyFont="1" applyFill="1" applyBorder="1" applyAlignment="1">
      <alignment horizontal="center" vertical="center" wrapText="1"/>
    </xf>
    <xf numFmtId="165" fontId="131" fillId="0" borderId="41" xfId="3"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 xfId="1" applyFont="1" applyFill="1" applyBorder="1" applyAlignment="1">
      <alignment horizontal="left" vertical="center"/>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35" xfId="3" applyFont="1" applyFill="1" applyBorder="1" applyAlignment="1">
      <alignment horizontal="center" vertical="center" wrapText="1"/>
    </xf>
    <xf numFmtId="0" fontId="118" fillId="0" borderId="11" xfId="3" applyFont="1" applyFill="1" applyBorder="1" applyAlignment="1">
      <alignment horizontal="center" vertical="center" wrapText="1"/>
    </xf>
    <xf numFmtId="0" fontId="118" fillId="0" borderId="36" xfId="3" applyFont="1" applyFill="1" applyBorder="1" applyAlignment="1">
      <alignment horizontal="center" vertical="center" wrapText="1"/>
    </xf>
    <xf numFmtId="0" fontId="118" fillId="0" borderId="37" xfId="3" applyFont="1" applyFill="1" applyBorder="1" applyAlignment="1">
      <alignment horizontal="center" vertical="center" wrapText="1"/>
    </xf>
    <xf numFmtId="0" fontId="118" fillId="0" borderId="38" xfId="3" applyFont="1" applyFill="1" applyBorder="1" applyAlignment="1">
      <alignment horizontal="center" vertical="center" wrapText="1"/>
    </xf>
    <xf numFmtId="0" fontId="118" fillId="0" borderId="39" xfId="3" applyFont="1" applyFill="1" applyBorder="1" applyAlignment="1">
      <alignment horizontal="center" vertical="center" wrapText="1"/>
    </xf>
    <xf numFmtId="0" fontId="118" fillId="0" borderId="40" xfId="3" applyFont="1" applyFill="1" applyBorder="1" applyAlignment="1">
      <alignment horizontal="center" vertical="center" textRotation="255" wrapText="1"/>
    </xf>
    <xf numFmtId="0" fontId="118" fillId="0" borderId="42" xfId="3" applyFont="1" applyFill="1" applyBorder="1" applyAlignment="1">
      <alignment horizontal="center" vertical="center" textRotation="255" wrapText="1"/>
    </xf>
    <xf numFmtId="1" fontId="130" fillId="0" borderId="35" xfId="3" quotePrefix="1" applyNumberFormat="1" applyFont="1" applyFill="1" applyBorder="1" applyAlignment="1">
      <alignment horizontal="center" vertical="center" wrapText="1"/>
    </xf>
    <xf numFmtId="1" fontId="130" fillId="0" borderId="11" xfId="3" quotePrefix="1" applyNumberFormat="1" applyFont="1" applyFill="1" applyBorder="1" applyAlignment="1">
      <alignment horizontal="center" vertical="center" wrapText="1"/>
    </xf>
    <xf numFmtId="0" fontId="130" fillId="0" borderId="35" xfId="3" applyFont="1" applyFill="1" applyBorder="1" applyAlignment="1">
      <alignment horizontal="center" vertical="center" wrapText="1"/>
    </xf>
    <xf numFmtId="0" fontId="130" fillId="0" borderId="11" xfId="3" applyFont="1" applyFill="1" applyBorder="1" applyAlignment="1">
      <alignment horizontal="center" vertical="center" wrapText="1"/>
    </xf>
    <xf numFmtId="0" fontId="130" fillId="0" borderId="36" xfId="3" applyFont="1" applyFill="1" applyBorder="1" applyAlignment="1">
      <alignment horizontal="center" vertical="center" wrapText="1"/>
    </xf>
    <xf numFmtId="0" fontId="130" fillId="0" borderId="37" xfId="3" applyFont="1" applyFill="1" applyBorder="1" applyAlignment="1">
      <alignment horizontal="center" vertical="center" wrapText="1"/>
    </xf>
    <xf numFmtId="0" fontId="130" fillId="0" borderId="34" xfId="3" applyFont="1" applyFill="1" applyBorder="1" applyAlignment="1">
      <alignment horizontal="center" vertical="center" textRotation="255" wrapText="1"/>
    </xf>
    <xf numFmtId="0" fontId="130" fillId="0" borderId="36" xfId="3" applyFont="1" applyFill="1" applyBorder="1" applyAlignment="1">
      <alignment horizontal="center" vertical="center" textRotation="255" wrapText="1"/>
    </xf>
    <xf numFmtId="0" fontId="126" fillId="0" borderId="24" xfId="4" applyFont="1" applyFill="1" applyBorder="1" applyAlignment="1" applyProtection="1">
      <alignment horizontal="center" vertical="center" wrapText="1"/>
      <protection locked="0"/>
    </xf>
    <xf numFmtId="0" fontId="126" fillId="0" borderId="25" xfId="4" applyFont="1" applyFill="1" applyBorder="1" applyAlignment="1" applyProtection="1">
      <alignment horizontal="center" vertical="center" wrapText="1"/>
      <protection locked="0"/>
    </xf>
    <xf numFmtId="0" fontId="126" fillId="0" borderId="27" xfId="4" applyFont="1" applyFill="1" applyBorder="1" applyAlignment="1" applyProtection="1">
      <alignment horizontal="center" vertical="center" wrapText="1"/>
      <protection locked="0"/>
    </xf>
    <xf numFmtId="0" fontId="126" fillId="0" borderId="1" xfId="4" applyFont="1" applyFill="1" applyBorder="1" applyAlignment="1" applyProtection="1">
      <alignment horizontal="center" vertical="center" wrapText="1"/>
      <protection locked="0"/>
    </xf>
    <xf numFmtId="0" fontId="6" fillId="0" borderId="34"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09" fillId="0" borderId="36" xfId="4" applyFont="1" applyFill="1" applyBorder="1" applyAlignment="1" applyProtection="1">
      <alignment horizontal="center" vertical="center"/>
      <protection locked="0"/>
    </xf>
    <xf numFmtId="0" fontId="109" fillId="0" borderId="37" xfId="4" applyFont="1" applyFill="1" applyBorder="1" applyAlignment="1" applyProtection="1">
      <alignment horizontal="center" vertical="center"/>
      <protection locked="0"/>
    </xf>
    <xf numFmtId="0" fontId="3" fillId="0" borderId="38" xfId="4" quotePrefix="1" applyFont="1" applyFill="1" applyBorder="1" applyAlignment="1" applyProtection="1">
      <alignment horizontal="center" vertical="center" wrapText="1"/>
      <protection locked="0"/>
    </xf>
    <xf numFmtId="0" fontId="3" fillId="0" borderId="39" xfId="4" quotePrefix="1" applyFont="1" applyFill="1" applyBorder="1" applyAlignment="1" applyProtection="1">
      <alignment horizontal="center" vertical="center" wrapText="1"/>
      <protection locked="0"/>
    </xf>
    <xf numFmtId="0" fontId="127" fillId="2" borderId="16" xfId="0" applyFont="1" applyFill="1" applyBorder="1" applyAlignment="1" applyProtection="1">
      <alignment horizontal="left" vertical="center" wrapText="1"/>
      <protection locked="0"/>
    </xf>
    <xf numFmtId="0" fontId="127" fillId="2" borderId="15" xfId="0" applyFont="1" applyFill="1" applyBorder="1" applyAlignment="1" applyProtection="1">
      <alignment horizontal="left" vertical="center" wrapText="1"/>
      <protection locked="0"/>
    </xf>
    <xf numFmtId="0" fontId="127" fillId="2" borderId="17" xfId="0" applyFont="1" applyFill="1" applyBorder="1" applyAlignment="1" applyProtection="1">
      <alignment horizontal="left" vertical="center" wrapText="1"/>
      <protection locked="0"/>
    </xf>
    <xf numFmtId="0" fontId="127" fillId="2" borderId="18" xfId="0" applyFont="1" applyFill="1" applyBorder="1" applyAlignment="1" applyProtection="1">
      <alignment horizontal="left" vertical="center" wrapText="1"/>
      <protection locked="0"/>
    </xf>
    <xf numFmtId="0" fontId="127" fillId="2" borderId="0" xfId="0" applyFont="1" applyFill="1" applyBorder="1" applyAlignment="1" applyProtection="1">
      <alignment horizontal="left" vertical="center" wrapText="1"/>
      <protection locked="0"/>
    </xf>
    <xf numFmtId="0" fontId="127" fillId="2" borderId="19" xfId="0" applyFont="1" applyFill="1" applyBorder="1" applyAlignment="1" applyProtection="1">
      <alignment horizontal="left" vertical="center" wrapText="1"/>
      <protection locked="0"/>
    </xf>
    <xf numFmtId="0" fontId="127" fillId="2" borderId="20" xfId="0" applyFont="1" applyFill="1" applyBorder="1" applyAlignment="1" applyProtection="1">
      <alignment horizontal="left" vertical="center" wrapText="1"/>
      <protection locked="0"/>
    </xf>
    <xf numFmtId="0" fontId="127" fillId="2" borderId="21" xfId="0" applyFont="1" applyFill="1" applyBorder="1" applyAlignment="1" applyProtection="1">
      <alignment horizontal="left" vertical="center" wrapText="1"/>
      <protection locked="0"/>
    </xf>
    <xf numFmtId="0" fontId="127"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3" xfId="0" applyFont="1" applyFill="1" applyBorder="1" applyAlignment="1">
      <alignment horizontal="center" vertical="center" wrapText="1"/>
    </xf>
    <xf numFmtId="14" fontId="92" fillId="0" borderId="32" xfId="0" applyNumberFormat="1" applyFont="1" applyBorder="1" applyAlignment="1">
      <alignment horizontal="center" vertical="center" wrapText="1"/>
    </xf>
    <xf numFmtId="14" fontId="92" fillId="0" borderId="33"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1" fillId="2" borderId="1" xfId="0" quotePrefix="1" applyFont="1" applyFill="1" applyBorder="1" applyAlignment="1">
      <alignment horizontal="center" vertical="center" wrapText="1"/>
    </xf>
    <xf numFmtId="0" fontId="71" fillId="2" borderId="1" xfId="0" applyFont="1" applyFill="1" applyBorder="1" applyAlignment="1">
      <alignment horizontal="center" vertical="center" wrapText="1"/>
    </xf>
    <xf numFmtId="0" fontId="71" fillId="2" borderId="1" xfId="0" applyFont="1" applyFill="1" applyBorder="1" applyAlignment="1">
      <alignment horizontal="left" vertical="center" wrapText="1" readingOrder="1"/>
    </xf>
    <xf numFmtId="0" fontId="73" fillId="2" borderId="1" xfId="0" applyFont="1" applyFill="1" applyBorder="1" applyAlignment="1">
      <alignment horizontal="center" vertical="center" wrapText="1" readingOrder="1"/>
    </xf>
    <xf numFmtId="0" fontId="69"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quotePrefix="1"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1" xfId="0" applyFont="1" applyFill="1" applyBorder="1" applyAlignment="1">
      <alignment horizontal="left" vertical="center" wrapText="1" readingOrder="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108"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89" fillId="0" borderId="27" xfId="0" applyFont="1" applyFill="1" applyBorder="1" applyAlignment="1">
      <alignment horizontal="center" vertical="center" textRotation="90" wrapText="1"/>
    </xf>
    <xf numFmtId="0" fontId="107" fillId="0" borderId="1" xfId="45585"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 xfId="45585" applyFont="1" applyFill="1" applyBorder="1" applyAlignment="1">
      <alignment horizontal="center" vertical="center" wrapText="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3</xdr:col>
      <xdr:colOff>31749</xdr:colOff>
      <xdr:row>3</xdr:row>
      <xdr:rowOff>535122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8"/>
          <a:ext cx="1398872" cy="172481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3</xdr:col>
      <xdr:colOff>31749</xdr:colOff>
      <xdr:row>3</xdr:row>
      <xdr:rowOff>535122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8"/>
          <a:ext cx="1398872" cy="172481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tabSelected="1" view="pageBreakPreview" zoomScale="25" zoomScaleNormal="25" zoomScaleSheetLayoutView="25" workbookViewId="0">
      <selection activeCell="I8" sqref="I8:R8"/>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66" t="s">
        <v>425</v>
      </c>
      <c r="D2" s="266"/>
      <c r="E2" s="266"/>
      <c r="F2" s="266"/>
      <c r="G2" s="266"/>
      <c r="H2" s="266"/>
      <c r="I2" s="266"/>
      <c r="J2" s="266"/>
      <c r="K2" s="266"/>
      <c r="L2" s="266"/>
      <c r="M2" s="266"/>
      <c r="N2" s="266"/>
      <c r="O2" s="266"/>
      <c r="P2" s="266"/>
      <c r="Q2" s="266"/>
      <c r="R2" s="266"/>
      <c r="S2" s="267"/>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68" t="s">
        <v>0</v>
      </c>
      <c r="E4" s="268"/>
      <c r="F4" s="268"/>
      <c r="G4" s="268"/>
      <c r="H4" s="268"/>
      <c r="I4" s="256" t="s">
        <v>1</v>
      </c>
      <c r="J4" s="256"/>
      <c r="K4" s="256"/>
      <c r="L4" s="256"/>
      <c r="M4" s="256"/>
      <c r="N4" s="256"/>
      <c r="O4" s="256"/>
      <c r="P4" s="256"/>
      <c r="Q4" s="256"/>
      <c r="R4" s="256"/>
      <c r="S4" s="114"/>
    </row>
    <row r="5" spans="1:25" ht="105" customHeight="1" x14ac:dyDescent="0.85">
      <c r="A5" s="3"/>
      <c r="B5" s="113"/>
      <c r="C5" s="132" t="s">
        <v>2</v>
      </c>
      <c r="D5" s="263" t="s">
        <v>563</v>
      </c>
      <c r="E5" s="264"/>
      <c r="F5" s="264"/>
      <c r="G5" s="264"/>
      <c r="H5" s="265"/>
      <c r="I5" s="256" t="s">
        <v>154</v>
      </c>
      <c r="J5" s="256"/>
      <c r="K5" s="256"/>
      <c r="L5" s="256"/>
      <c r="M5" s="256"/>
      <c r="N5" s="256"/>
      <c r="O5" s="256"/>
      <c r="P5" s="256"/>
      <c r="Q5" s="256"/>
      <c r="R5" s="256"/>
      <c r="S5" s="115"/>
      <c r="Y5" s="76" t="s">
        <v>161</v>
      </c>
    </row>
    <row r="6" spans="1:25" ht="105" customHeight="1" x14ac:dyDescent="0.85">
      <c r="A6" s="3"/>
      <c r="B6" s="113"/>
      <c r="C6" s="188" t="s">
        <v>177</v>
      </c>
      <c r="D6" s="263" t="s">
        <v>410</v>
      </c>
      <c r="E6" s="264"/>
      <c r="F6" s="264"/>
      <c r="G6" s="264"/>
      <c r="H6" s="265"/>
      <c r="I6" s="256" t="s">
        <v>163</v>
      </c>
      <c r="J6" s="256"/>
      <c r="K6" s="256"/>
      <c r="L6" s="256"/>
      <c r="M6" s="256"/>
      <c r="N6" s="256"/>
      <c r="O6" s="256"/>
      <c r="P6" s="256"/>
      <c r="Q6" s="256"/>
      <c r="R6" s="256"/>
      <c r="S6" s="115"/>
      <c r="Y6" s="76"/>
    </row>
    <row r="7" spans="1:25" ht="105" customHeight="1" x14ac:dyDescent="0.85">
      <c r="A7" s="3"/>
      <c r="B7" s="113"/>
      <c r="C7" s="188" t="s">
        <v>176</v>
      </c>
      <c r="D7" s="263" t="s">
        <v>564</v>
      </c>
      <c r="E7" s="264"/>
      <c r="F7" s="264"/>
      <c r="G7" s="264"/>
      <c r="H7" s="265"/>
      <c r="I7" s="256" t="s">
        <v>378</v>
      </c>
      <c r="J7" s="256"/>
      <c r="K7" s="256"/>
      <c r="L7" s="256"/>
      <c r="M7" s="256"/>
      <c r="N7" s="256"/>
      <c r="O7" s="256"/>
      <c r="P7" s="256"/>
      <c r="Q7" s="256"/>
      <c r="R7" s="256"/>
      <c r="S7" s="115"/>
      <c r="Y7" s="76"/>
    </row>
    <row r="8" spans="1:25" ht="105" customHeight="1" x14ac:dyDescent="0.85">
      <c r="A8" s="3"/>
      <c r="B8" s="113"/>
      <c r="C8" s="188" t="s">
        <v>3</v>
      </c>
      <c r="D8" s="263" t="s">
        <v>565</v>
      </c>
      <c r="E8" s="264"/>
      <c r="F8" s="264"/>
      <c r="G8" s="264"/>
      <c r="H8" s="265"/>
      <c r="I8" s="256" t="s">
        <v>4</v>
      </c>
      <c r="J8" s="256"/>
      <c r="K8" s="256"/>
      <c r="L8" s="256"/>
      <c r="M8" s="256"/>
      <c r="N8" s="256"/>
      <c r="O8" s="256"/>
      <c r="P8" s="256"/>
      <c r="Q8" s="256"/>
      <c r="R8" s="256"/>
      <c r="S8" s="115"/>
      <c r="Y8" s="76"/>
    </row>
    <row r="9" spans="1:25" ht="105" customHeight="1" x14ac:dyDescent="0.85">
      <c r="A9" s="3"/>
      <c r="B9" s="113"/>
      <c r="C9" s="188" t="s">
        <v>5</v>
      </c>
      <c r="D9" s="263" t="s">
        <v>566</v>
      </c>
      <c r="E9" s="264"/>
      <c r="F9" s="264"/>
      <c r="G9" s="264"/>
      <c r="H9" s="265"/>
      <c r="I9" s="256" t="s">
        <v>6</v>
      </c>
      <c r="J9" s="256"/>
      <c r="K9" s="256"/>
      <c r="L9" s="256"/>
      <c r="M9" s="256"/>
      <c r="N9" s="256"/>
      <c r="O9" s="256"/>
      <c r="P9" s="256"/>
      <c r="Q9" s="256"/>
      <c r="R9" s="256"/>
      <c r="S9" s="115"/>
    </row>
    <row r="10" spans="1:25" ht="105" customHeight="1" x14ac:dyDescent="0.85">
      <c r="A10" s="3"/>
      <c r="B10" s="113"/>
      <c r="C10" s="188" t="s">
        <v>134</v>
      </c>
      <c r="D10" s="263" t="s">
        <v>411</v>
      </c>
      <c r="E10" s="264"/>
      <c r="F10" s="264"/>
      <c r="G10" s="264"/>
      <c r="H10" s="265"/>
      <c r="I10" s="256" t="s">
        <v>7</v>
      </c>
      <c r="J10" s="256"/>
      <c r="K10" s="256"/>
      <c r="L10" s="256"/>
      <c r="M10" s="256"/>
      <c r="N10" s="256"/>
      <c r="O10" s="256"/>
      <c r="P10" s="256"/>
      <c r="Q10" s="256"/>
      <c r="R10" s="256"/>
      <c r="S10" s="114"/>
    </row>
    <row r="11" spans="1:25" ht="105" customHeight="1" x14ac:dyDescent="0.85">
      <c r="A11" s="3"/>
      <c r="B11" s="113"/>
      <c r="C11" s="132" t="s">
        <v>409</v>
      </c>
      <c r="D11" s="263" t="s">
        <v>567</v>
      </c>
      <c r="E11" s="264"/>
      <c r="F11" s="264"/>
      <c r="G11" s="264"/>
      <c r="H11" s="265"/>
      <c r="I11" s="256" t="s">
        <v>379</v>
      </c>
      <c r="J11" s="256"/>
      <c r="K11" s="256"/>
      <c r="L11" s="256"/>
      <c r="M11" s="256"/>
      <c r="N11" s="256"/>
      <c r="O11" s="256"/>
      <c r="P11" s="256"/>
      <c r="Q11" s="256"/>
      <c r="R11" s="256"/>
      <c r="S11" s="114"/>
    </row>
    <row r="12" spans="1:25" ht="106.5" customHeight="1" x14ac:dyDescent="0.85">
      <c r="A12" s="3"/>
      <c r="B12" s="116"/>
      <c r="C12" s="1"/>
      <c r="D12" s="1"/>
      <c r="E12" s="1"/>
      <c r="F12" s="259" t="s">
        <v>8</v>
      </c>
      <c r="G12" s="259"/>
      <c r="H12" s="259"/>
      <c r="I12" s="259"/>
      <c r="J12" s="259"/>
      <c r="K12" s="259"/>
      <c r="L12" s="259"/>
      <c r="M12" s="259"/>
      <c r="N12" s="259"/>
      <c r="O12" s="259"/>
      <c r="P12" s="259"/>
      <c r="Q12" s="259"/>
      <c r="R12" s="259"/>
      <c r="S12" s="260"/>
    </row>
    <row r="13" spans="1:25" ht="84" customHeight="1" x14ac:dyDescent="0.85">
      <c r="A13" s="3"/>
      <c r="B13" s="116"/>
      <c r="C13" s="1"/>
      <c r="D13" s="1"/>
      <c r="E13" s="1"/>
      <c r="F13" s="259"/>
      <c r="G13" s="259"/>
      <c r="H13" s="259"/>
      <c r="I13" s="259"/>
      <c r="J13" s="259"/>
      <c r="K13" s="259"/>
      <c r="L13" s="259"/>
      <c r="M13" s="259"/>
      <c r="N13" s="259"/>
      <c r="O13" s="259"/>
      <c r="P13" s="259"/>
      <c r="Q13" s="259"/>
      <c r="R13" s="259"/>
      <c r="S13" s="260"/>
    </row>
    <row r="14" spans="1:25" ht="72" customHeight="1" x14ac:dyDescent="0.85">
      <c r="A14" s="3"/>
      <c r="B14" s="117"/>
      <c r="C14" s="75"/>
      <c r="D14" s="75"/>
      <c r="E14" s="75"/>
      <c r="F14" s="259"/>
      <c r="G14" s="259"/>
      <c r="H14" s="259"/>
      <c r="I14" s="259"/>
      <c r="J14" s="259"/>
      <c r="K14" s="259"/>
      <c r="L14" s="259"/>
      <c r="M14" s="259"/>
      <c r="N14" s="259"/>
      <c r="O14" s="259"/>
      <c r="P14" s="259"/>
      <c r="Q14" s="259"/>
      <c r="R14" s="259"/>
      <c r="S14" s="260"/>
    </row>
    <row r="15" spans="1:25" ht="75" customHeight="1" x14ac:dyDescent="0.85">
      <c r="A15" s="3"/>
      <c r="B15" s="118" t="s">
        <v>10</v>
      </c>
      <c r="C15" s="92"/>
      <c r="D15" s="2"/>
      <c r="E15" s="2"/>
      <c r="F15" s="259"/>
      <c r="G15" s="259"/>
      <c r="H15" s="259"/>
      <c r="I15" s="259"/>
      <c r="J15" s="259"/>
      <c r="K15" s="259"/>
      <c r="L15" s="259"/>
      <c r="M15" s="259"/>
      <c r="N15" s="259"/>
      <c r="O15" s="259"/>
      <c r="P15" s="259"/>
      <c r="Q15" s="259"/>
      <c r="R15" s="259"/>
      <c r="S15" s="260"/>
    </row>
    <row r="16" spans="1:25" ht="54.75" customHeight="1" x14ac:dyDescent="0.85">
      <c r="A16" s="3"/>
      <c r="B16" s="257" t="s">
        <v>11</v>
      </c>
      <c r="C16" s="258"/>
      <c r="D16" s="258"/>
      <c r="E16" s="258"/>
      <c r="F16" s="259"/>
      <c r="G16" s="259"/>
      <c r="H16" s="259"/>
      <c r="I16" s="259"/>
      <c r="J16" s="259"/>
      <c r="K16" s="259"/>
      <c r="L16" s="259"/>
      <c r="M16" s="259"/>
      <c r="N16" s="259"/>
      <c r="O16" s="259"/>
      <c r="P16" s="259"/>
      <c r="Q16" s="259"/>
      <c r="R16" s="259"/>
      <c r="S16" s="260"/>
    </row>
    <row r="17" spans="1:19" ht="79.5" customHeight="1" x14ac:dyDescent="0.85">
      <c r="A17" s="3"/>
      <c r="B17" s="257" t="s">
        <v>12</v>
      </c>
      <c r="C17" s="258"/>
      <c r="D17" s="258"/>
      <c r="E17" s="258"/>
      <c r="F17" s="259"/>
      <c r="G17" s="259"/>
      <c r="H17" s="259"/>
      <c r="I17" s="259"/>
      <c r="J17" s="259"/>
      <c r="K17" s="259"/>
      <c r="L17" s="259"/>
      <c r="M17" s="259"/>
      <c r="N17" s="259"/>
      <c r="O17" s="259"/>
      <c r="P17" s="259"/>
      <c r="Q17" s="259"/>
      <c r="R17" s="259"/>
      <c r="S17" s="260"/>
    </row>
    <row r="18" spans="1:19" ht="98.25" customHeight="1" x14ac:dyDescent="0.85">
      <c r="A18" s="3"/>
      <c r="B18" s="254" t="s">
        <v>9</v>
      </c>
      <c r="C18" s="255"/>
      <c r="D18" s="255"/>
      <c r="E18" s="255"/>
      <c r="F18" s="261"/>
      <c r="G18" s="261"/>
      <c r="H18" s="261"/>
      <c r="I18" s="261"/>
      <c r="J18" s="261"/>
      <c r="K18" s="261"/>
      <c r="L18" s="261"/>
      <c r="M18" s="261"/>
      <c r="N18" s="261"/>
      <c r="O18" s="261"/>
      <c r="P18" s="261"/>
      <c r="Q18" s="261"/>
      <c r="R18" s="261"/>
      <c r="S18" s="262"/>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 ref="B18:E18"/>
    <mergeCell ref="I10:R10"/>
    <mergeCell ref="B16:E16"/>
    <mergeCell ref="I11:R11"/>
    <mergeCell ref="F12:S18"/>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zoomScale="20" zoomScaleNormal="20" zoomScaleSheetLayoutView="20" workbookViewId="0">
      <selection activeCell="I7" sqref="I7"/>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62" t="s">
        <v>54</v>
      </c>
      <c r="C2" s="362"/>
      <c r="D2" s="362"/>
      <c r="E2" s="362"/>
      <c r="F2" s="362"/>
      <c r="G2" s="362"/>
      <c r="H2" s="362"/>
      <c r="I2" s="362"/>
      <c r="J2" s="362"/>
      <c r="K2" s="362"/>
      <c r="L2" s="11"/>
      <c r="M2" s="11"/>
      <c r="N2" s="11"/>
    </row>
    <row r="3" spans="2:14" ht="93.75" customHeight="1" x14ac:dyDescent="0.25">
      <c r="B3" s="363" t="s">
        <v>116</v>
      </c>
      <c r="C3" s="363"/>
      <c r="D3" s="363"/>
      <c r="E3" s="363"/>
      <c r="F3" s="363"/>
      <c r="G3" s="363"/>
      <c r="H3" s="363"/>
      <c r="I3" s="363"/>
      <c r="J3" s="363"/>
      <c r="K3" s="363"/>
      <c r="L3" s="11"/>
      <c r="M3" s="11"/>
      <c r="N3" s="11"/>
    </row>
    <row r="4" spans="2:14" ht="149.25" customHeight="1" x14ac:dyDescent="0.25">
      <c r="B4" s="364" t="s">
        <v>18</v>
      </c>
      <c r="C4" s="355" t="s">
        <v>56</v>
      </c>
      <c r="D4" s="355"/>
      <c r="E4" s="355" t="s">
        <v>57</v>
      </c>
      <c r="F4" s="364" t="s">
        <v>58</v>
      </c>
      <c r="G4" s="364"/>
      <c r="H4" s="364" t="s">
        <v>59</v>
      </c>
      <c r="I4" s="364"/>
      <c r="J4" s="364"/>
      <c r="K4" s="364"/>
      <c r="L4" s="11"/>
      <c r="M4" s="11"/>
      <c r="N4" s="11"/>
    </row>
    <row r="5" spans="2:14" s="15" customFormat="1" ht="96.75" customHeight="1" x14ac:dyDescent="0.3">
      <c r="B5" s="364"/>
      <c r="C5" s="355"/>
      <c r="D5" s="355"/>
      <c r="E5" s="355"/>
      <c r="F5" s="193" t="s">
        <v>60</v>
      </c>
      <c r="G5" s="193" t="s">
        <v>117</v>
      </c>
      <c r="H5" s="193" t="s">
        <v>118</v>
      </c>
      <c r="I5" s="193" t="s">
        <v>119</v>
      </c>
      <c r="J5" s="193" t="s">
        <v>120</v>
      </c>
      <c r="K5" s="193" t="s">
        <v>14</v>
      </c>
      <c r="L5" s="12"/>
      <c r="M5" s="12"/>
      <c r="N5" s="12"/>
    </row>
    <row r="6" spans="2:14" s="15" customFormat="1" ht="134.25" customHeight="1" x14ac:dyDescent="0.3">
      <c r="B6" s="364" t="s">
        <v>23</v>
      </c>
      <c r="C6" s="364" t="s">
        <v>24</v>
      </c>
      <c r="D6" s="364" t="s">
        <v>121</v>
      </c>
      <c r="E6" s="71" t="s">
        <v>61</v>
      </c>
      <c r="F6" s="194" t="s">
        <v>62</v>
      </c>
      <c r="G6" s="365" t="s">
        <v>48</v>
      </c>
      <c r="H6" s="162">
        <v>0</v>
      </c>
      <c r="I6" s="162">
        <v>0</v>
      </c>
      <c r="J6" s="162">
        <v>0</v>
      </c>
      <c r="K6" s="135">
        <f>SUM(H6:J6)</f>
        <v>0</v>
      </c>
      <c r="L6" s="12"/>
      <c r="M6" s="12"/>
      <c r="N6" s="12"/>
    </row>
    <row r="7" spans="2:14" s="15" customFormat="1" ht="134.25" customHeight="1" x14ac:dyDescent="0.3">
      <c r="B7" s="364"/>
      <c r="C7" s="364"/>
      <c r="D7" s="364"/>
      <c r="E7" s="71" t="s">
        <v>63</v>
      </c>
      <c r="F7" s="194" t="s">
        <v>62</v>
      </c>
      <c r="G7" s="365"/>
      <c r="H7" s="162">
        <v>0</v>
      </c>
      <c r="I7" s="162">
        <v>0</v>
      </c>
      <c r="J7" s="162">
        <v>0</v>
      </c>
      <c r="K7" s="135">
        <f t="shared" ref="K7:K51" si="0">SUM(H7:J7)</f>
        <v>0</v>
      </c>
      <c r="L7" s="12"/>
      <c r="M7" s="12"/>
      <c r="N7" s="12"/>
    </row>
    <row r="8" spans="2:14" s="15" customFormat="1" ht="134.25" customHeight="1" x14ac:dyDescent="0.3">
      <c r="B8" s="364"/>
      <c r="C8" s="364"/>
      <c r="D8" s="364"/>
      <c r="E8" s="71" t="s">
        <v>64</v>
      </c>
      <c r="F8" s="194" t="s">
        <v>65</v>
      </c>
      <c r="G8" s="365"/>
      <c r="H8" s="162">
        <v>0</v>
      </c>
      <c r="I8" s="162">
        <v>0</v>
      </c>
      <c r="J8" s="162">
        <v>0</v>
      </c>
      <c r="K8" s="135">
        <f t="shared" si="0"/>
        <v>0</v>
      </c>
      <c r="L8" s="12"/>
      <c r="M8" s="12"/>
      <c r="N8" s="12"/>
    </row>
    <row r="9" spans="2:14" s="15" customFormat="1" ht="134.25" customHeight="1" x14ac:dyDescent="0.85">
      <c r="B9" s="364"/>
      <c r="C9" s="364"/>
      <c r="D9" s="364" t="s">
        <v>117</v>
      </c>
      <c r="E9" s="71" t="s">
        <v>122</v>
      </c>
      <c r="F9" s="365" t="s">
        <v>48</v>
      </c>
      <c r="G9" s="194" t="s">
        <v>77</v>
      </c>
      <c r="H9" s="162">
        <v>0</v>
      </c>
      <c r="I9" s="162">
        <v>0</v>
      </c>
      <c r="J9" s="162">
        <v>0</v>
      </c>
      <c r="K9" s="135">
        <f t="shared" si="0"/>
        <v>0</v>
      </c>
      <c r="L9" s="12"/>
      <c r="M9" s="12"/>
      <c r="N9" s="20"/>
    </row>
    <row r="10" spans="2:14" s="15" customFormat="1" ht="134.25" customHeight="1" x14ac:dyDescent="0.3">
      <c r="B10" s="364"/>
      <c r="C10" s="364"/>
      <c r="D10" s="364"/>
      <c r="E10" s="71" t="s">
        <v>63</v>
      </c>
      <c r="F10" s="365"/>
      <c r="G10" s="194" t="s">
        <v>77</v>
      </c>
      <c r="H10" s="162">
        <v>0</v>
      </c>
      <c r="I10" s="162">
        <v>0</v>
      </c>
      <c r="J10" s="162">
        <v>0</v>
      </c>
      <c r="K10" s="135">
        <f t="shared" si="0"/>
        <v>0</v>
      </c>
      <c r="L10" s="12"/>
      <c r="M10" s="12"/>
      <c r="N10" s="12"/>
    </row>
    <row r="11" spans="2:14" s="15" customFormat="1" ht="134.25" customHeight="1" x14ac:dyDescent="0.3">
      <c r="B11" s="364"/>
      <c r="C11" s="364"/>
      <c r="D11" s="364"/>
      <c r="E11" s="71" t="s">
        <v>64</v>
      </c>
      <c r="F11" s="365"/>
      <c r="G11" s="194" t="s">
        <v>77</v>
      </c>
      <c r="H11" s="162">
        <v>0</v>
      </c>
      <c r="I11" s="162">
        <v>0</v>
      </c>
      <c r="J11" s="162">
        <v>0</v>
      </c>
      <c r="K11" s="135">
        <f t="shared" si="0"/>
        <v>0</v>
      </c>
      <c r="L11" s="12"/>
      <c r="M11" s="12"/>
      <c r="N11" s="12"/>
    </row>
    <row r="12" spans="2:14" s="15" customFormat="1" ht="134.25" customHeight="1" x14ac:dyDescent="0.3">
      <c r="B12" s="364" t="s">
        <v>25</v>
      </c>
      <c r="C12" s="364" t="s">
        <v>26</v>
      </c>
      <c r="D12" s="364"/>
      <c r="E12" s="71" t="s">
        <v>66</v>
      </c>
      <c r="F12" s="194" t="s">
        <v>67</v>
      </c>
      <c r="G12" s="194" t="s">
        <v>67</v>
      </c>
      <c r="H12" s="162">
        <v>0</v>
      </c>
      <c r="I12" s="162">
        <v>0</v>
      </c>
      <c r="J12" s="162">
        <v>0</v>
      </c>
      <c r="K12" s="135">
        <f t="shared" si="0"/>
        <v>0</v>
      </c>
      <c r="L12" s="12"/>
      <c r="M12" s="12"/>
      <c r="N12" s="12"/>
    </row>
    <row r="13" spans="2:14" s="15" customFormat="1" ht="134.25" customHeight="1" x14ac:dyDescent="0.3">
      <c r="B13" s="364"/>
      <c r="C13" s="364"/>
      <c r="D13" s="364"/>
      <c r="E13" s="71" t="s">
        <v>68</v>
      </c>
      <c r="F13" s="194" t="s">
        <v>69</v>
      </c>
      <c r="G13" s="194" t="s">
        <v>69</v>
      </c>
      <c r="H13" s="162">
        <v>0</v>
      </c>
      <c r="I13" s="162">
        <v>0</v>
      </c>
      <c r="J13" s="162">
        <v>0</v>
      </c>
      <c r="K13" s="135">
        <f t="shared" si="0"/>
        <v>0</v>
      </c>
      <c r="L13" s="12"/>
      <c r="M13" s="12"/>
      <c r="N13" s="12"/>
    </row>
    <row r="14" spans="2:14" ht="134.25" customHeight="1" x14ac:dyDescent="0.25">
      <c r="B14" s="364"/>
      <c r="C14" s="364"/>
      <c r="D14" s="364"/>
      <c r="E14" s="71" t="s">
        <v>70</v>
      </c>
      <c r="F14" s="194" t="s">
        <v>71</v>
      </c>
      <c r="G14" s="194" t="s">
        <v>71</v>
      </c>
      <c r="H14" s="162">
        <v>1</v>
      </c>
      <c r="I14" s="162">
        <v>2</v>
      </c>
      <c r="J14" s="162">
        <v>0</v>
      </c>
      <c r="K14" s="135">
        <f t="shared" si="0"/>
        <v>3</v>
      </c>
      <c r="L14" s="11"/>
      <c r="M14" s="11"/>
      <c r="N14" s="11"/>
    </row>
    <row r="15" spans="2:14" ht="134.25" customHeight="1" x14ac:dyDescent="0.25">
      <c r="B15" s="364" t="s">
        <v>27</v>
      </c>
      <c r="C15" s="364" t="s">
        <v>28</v>
      </c>
      <c r="D15" s="364"/>
      <c r="E15" s="71" t="s">
        <v>72</v>
      </c>
      <c r="F15" s="194" t="s">
        <v>67</v>
      </c>
      <c r="G15" s="194" t="s">
        <v>67</v>
      </c>
      <c r="H15" s="162">
        <v>1</v>
      </c>
      <c r="I15" s="162">
        <v>0</v>
      </c>
      <c r="J15" s="162">
        <v>0</v>
      </c>
      <c r="K15" s="135">
        <f t="shared" si="0"/>
        <v>1</v>
      </c>
      <c r="L15" s="11"/>
      <c r="M15" s="11"/>
      <c r="N15" s="11"/>
    </row>
    <row r="16" spans="2:14" ht="134.25" customHeight="1" x14ac:dyDescent="0.25">
      <c r="B16" s="364"/>
      <c r="C16" s="364"/>
      <c r="D16" s="364"/>
      <c r="E16" s="71" t="s">
        <v>155</v>
      </c>
      <c r="F16" s="194" t="s">
        <v>74</v>
      </c>
      <c r="G16" s="194" t="s">
        <v>74</v>
      </c>
      <c r="H16" s="162">
        <v>0</v>
      </c>
      <c r="I16" s="162">
        <v>0</v>
      </c>
      <c r="J16" s="162">
        <v>0</v>
      </c>
      <c r="K16" s="135">
        <f t="shared" si="0"/>
        <v>0</v>
      </c>
      <c r="L16" s="11"/>
      <c r="M16" s="11"/>
      <c r="N16" s="11"/>
    </row>
    <row r="17" spans="2:14" ht="134.25" customHeight="1" x14ac:dyDescent="0.25">
      <c r="B17" s="364"/>
      <c r="C17" s="364"/>
      <c r="D17" s="364"/>
      <c r="E17" s="71" t="s">
        <v>156</v>
      </c>
      <c r="F17" s="194" t="s">
        <v>67</v>
      </c>
      <c r="G17" s="194" t="s">
        <v>67</v>
      </c>
      <c r="H17" s="162">
        <v>0</v>
      </c>
      <c r="I17" s="162">
        <v>0</v>
      </c>
      <c r="J17" s="162">
        <v>0</v>
      </c>
      <c r="K17" s="135">
        <f t="shared" si="0"/>
        <v>0</v>
      </c>
      <c r="L17" s="11"/>
      <c r="M17" s="11"/>
      <c r="N17" s="11"/>
    </row>
    <row r="18" spans="2:14" ht="134.25" customHeight="1" x14ac:dyDescent="0.25">
      <c r="B18" s="364"/>
      <c r="C18" s="364"/>
      <c r="D18" s="364"/>
      <c r="E18" s="71" t="s">
        <v>157</v>
      </c>
      <c r="F18" s="194" t="s">
        <v>77</v>
      </c>
      <c r="G18" s="194" t="s">
        <v>77</v>
      </c>
      <c r="H18" s="162">
        <v>0</v>
      </c>
      <c r="I18" s="162">
        <v>1</v>
      </c>
      <c r="J18" s="162">
        <v>0</v>
      </c>
      <c r="K18" s="135">
        <f t="shared" si="0"/>
        <v>1</v>
      </c>
      <c r="L18" s="11"/>
      <c r="M18" s="11"/>
      <c r="N18" s="11"/>
    </row>
    <row r="19" spans="2:14" ht="134.25" customHeight="1" x14ac:dyDescent="0.25">
      <c r="B19" s="364" t="s">
        <v>29</v>
      </c>
      <c r="C19" s="364" t="s">
        <v>30</v>
      </c>
      <c r="D19" s="364"/>
      <c r="E19" s="71" t="s">
        <v>78</v>
      </c>
      <c r="F19" s="194" t="s">
        <v>77</v>
      </c>
      <c r="G19" s="194" t="s">
        <v>77</v>
      </c>
      <c r="H19" s="162">
        <v>0</v>
      </c>
      <c r="I19" s="162">
        <v>1</v>
      </c>
      <c r="J19" s="162">
        <v>3</v>
      </c>
      <c r="K19" s="135">
        <f t="shared" si="0"/>
        <v>4</v>
      </c>
      <c r="L19" s="11"/>
      <c r="M19" s="11"/>
      <c r="N19" s="11"/>
    </row>
    <row r="20" spans="2:14" ht="134.25" customHeight="1" x14ac:dyDescent="0.25">
      <c r="B20" s="364"/>
      <c r="C20" s="364"/>
      <c r="D20" s="364"/>
      <c r="E20" s="71" t="s">
        <v>79</v>
      </c>
      <c r="F20" s="194" t="s">
        <v>67</v>
      </c>
      <c r="G20" s="194" t="s">
        <v>67</v>
      </c>
      <c r="H20" s="162">
        <v>0</v>
      </c>
      <c r="I20" s="162">
        <v>3</v>
      </c>
      <c r="J20" s="162">
        <v>0</v>
      </c>
      <c r="K20" s="135">
        <f t="shared" si="0"/>
        <v>3</v>
      </c>
      <c r="L20" s="11"/>
      <c r="M20" s="11"/>
      <c r="N20" s="11"/>
    </row>
    <row r="21" spans="2:14" ht="134.25" customHeight="1" x14ac:dyDescent="0.25">
      <c r="B21" s="364"/>
      <c r="C21" s="364"/>
      <c r="D21" s="364"/>
      <c r="E21" s="71" t="s">
        <v>80</v>
      </c>
      <c r="F21" s="194" t="s">
        <v>81</v>
      </c>
      <c r="G21" s="194" t="s">
        <v>77</v>
      </c>
      <c r="H21" s="162">
        <v>1</v>
      </c>
      <c r="I21" s="162">
        <v>0</v>
      </c>
      <c r="J21" s="162">
        <v>0</v>
      </c>
      <c r="K21" s="135">
        <f t="shared" si="0"/>
        <v>1</v>
      </c>
      <c r="L21" s="11"/>
      <c r="M21" s="11"/>
      <c r="N21" s="11"/>
    </row>
    <row r="22" spans="2:14" ht="156.75" customHeight="1" x14ac:dyDescent="0.25">
      <c r="B22" s="364" t="s">
        <v>31</v>
      </c>
      <c r="C22" s="364" t="s">
        <v>32</v>
      </c>
      <c r="D22" s="364"/>
      <c r="E22" s="71" t="s">
        <v>82</v>
      </c>
      <c r="F22" s="194" t="s">
        <v>83</v>
      </c>
      <c r="G22" s="194" t="s">
        <v>83</v>
      </c>
      <c r="H22" s="162">
        <v>12</v>
      </c>
      <c r="I22" s="162">
        <v>13</v>
      </c>
      <c r="J22" s="162">
        <v>8</v>
      </c>
      <c r="K22" s="135">
        <f t="shared" si="0"/>
        <v>33</v>
      </c>
      <c r="L22" s="11"/>
      <c r="M22" s="11"/>
      <c r="N22" s="11"/>
    </row>
    <row r="23" spans="2:14" ht="156.75" customHeight="1" x14ac:dyDescent="0.25">
      <c r="B23" s="364"/>
      <c r="C23" s="364"/>
      <c r="D23" s="364"/>
      <c r="E23" s="71" t="s">
        <v>158</v>
      </c>
      <c r="F23" s="194" t="s">
        <v>84</v>
      </c>
      <c r="G23" s="194" t="s">
        <v>84</v>
      </c>
      <c r="H23" s="162">
        <v>10</v>
      </c>
      <c r="I23" s="162">
        <v>3</v>
      </c>
      <c r="J23" s="162">
        <v>7</v>
      </c>
      <c r="K23" s="135">
        <f t="shared" si="0"/>
        <v>20</v>
      </c>
      <c r="L23" s="11"/>
      <c r="M23" s="11"/>
      <c r="N23" s="11"/>
    </row>
    <row r="24" spans="2:14" ht="156.75" customHeight="1" x14ac:dyDescent="0.25">
      <c r="B24" s="364"/>
      <c r="C24" s="364"/>
      <c r="D24" s="364"/>
      <c r="E24" s="71" t="s">
        <v>85</v>
      </c>
      <c r="F24" s="194" t="s">
        <v>84</v>
      </c>
      <c r="G24" s="194" t="s">
        <v>84</v>
      </c>
      <c r="H24" s="162">
        <v>3</v>
      </c>
      <c r="I24" s="162">
        <v>1</v>
      </c>
      <c r="J24" s="162">
        <v>0</v>
      </c>
      <c r="K24" s="135">
        <f t="shared" si="0"/>
        <v>4</v>
      </c>
      <c r="L24" s="11"/>
      <c r="M24" s="11"/>
      <c r="N24" s="11"/>
    </row>
    <row r="25" spans="2:14" ht="156.75" customHeight="1" x14ac:dyDescent="0.25">
      <c r="B25" s="364"/>
      <c r="C25" s="364"/>
      <c r="D25" s="364"/>
      <c r="E25" s="71" t="s">
        <v>86</v>
      </c>
      <c r="F25" s="194" t="s">
        <v>67</v>
      </c>
      <c r="G25" s="194" t="s">
        <v>67</v>
      </c>
      <c r="H25" s="162">
        <v>8</v>
      </c>
      <c r="I25" s="162">
        <v>3</v>
      </c>
      <c r="J25" s="162">
        <v>2</v>
      </c>
      <c r="K25" s="135">
        <f t="shared" si="0"/>
        <v>13</v>
      </c>
      <c r="L25" s="11"/>
      <c r="M25" s="11"/>
      <c r="N25" s="11"/>
    </row>
    <row r="26" spans="2:14" ht="134.25" customHeight="1" x14ac:dyDescent="0.25">
      <c r="B26" s="364" t="s">
        <v>33</v>
      </c>
      <c r="C26" s="364" t="s">
        <v>34</v>
      </c>
      <c r="D26" s="364" t="s">
        <v>121</v>
      </c>
      <c r="E26" s="71" t="s">
        <v>88</v>
      </c>
      <c r="F26" s="366" t="s">
        <v>77</v>
      </c>
      <c r="G26" s="366"/>
      <c r="H26" s="162">
        <v>0</v>
      </c>
      <c r="I26" s="162">
        <v>0</v>
      </c>
      <c r="J26" s="162">
        <v>0</v>
      </c>
      <c r="K26" s="135">
        <f t="shared" si="0"/>
        <v>0</v>
      </c>
      <c r="L26" s="11"/>
      <c r="M26" s="11"/>
      <c r="N26" s="11"/>
    </row>
    <row r="27" spans="2:14" ht="134.25" customHeight="1" x14ac:dyDescent="0.25">
      <c r="B27" s="364"/>
      <c r="C27" s="364"/>
      <c r="D27" s="364"/>
      <c r="E27" s="71" t="s">
        <v>89</v>
      </c>
      <c r="F27" s="366"/>
      <c r="G27" s="366"/>
      <c r="H27" s="162">
        <v>0</v>
      </c>
      <c r="I27" s="162">
        <v>0</v>
      </c>
      <c r="J27" s="162">
        <v>0</v>
      </c>
      <c r="K27" s="135">
        <f t="shared" si="0"/>
        <v>0</v>
      </c>
      <c r="L27" s="11"/>
      <c r="M27" s="11"/>
      <c r="N27" s="11"/>
    </row>
    <row r="28" spans="2:14" ht="134.25" customHeight="1" x14ac:dyDescent="0.25">
      <c r="B28" s="364"/>
      <c r="C28" s="364"/>
      <c r="D28" s="364"/>
      <c r="E28" s="71" t="s">
        <v>90</v>
      </c>
      <c r="F28" s="366"/>
      <c r="G28" s="366"/>
      <c r="H28" s="162">
        <v>0</v>
      </c>
      <c r="I28" s="162">
        <v>0</v>
      </c>
      <c r="J28" s="162">
        <v>0</v>
      </c>
      <c r="K28" s="135">
        <f t="shared" si="0"/>
        <v>0</v>
      </c>
      <c r="L28" s="11"/>
      <c r="M28" s="11"/>
      <c r="N28" s="11"/>
    </row>
    <row r="29" spans="2:14" ht="134.25" customHeight="1" x14ac:dyDescent="0.25">
      <c r="B29" s="364"/>
      <c r="C29" s="364"/>
      <c r="D29" s="364"/>
      <c r="E29" s="71" t="s">
        <v>91</v>
      </c>
      <c r="F29" s="366"/>
      <c r="G29" s="366"/>
      <c r="H29" s="162">
        <v>0</v>
      </c>
      <c r="I29" s="162">
        <v>0</v>
      </c>
      <c r="J29" s="162">
        <v>0</v>
      </c>
      <c r="K29" s="135">
        <f t="shared" si="0"/>
        <v>0</v>
      </c>
      <c r="L29" s="11"/>
      <c r="M29" s="11"/>
      <c r="N29" s="11"/>
    </row>
    <row r="30" spans="2:14" ht="134.25" customHeight="1" x14ac:dyDescent="0.25">
      <c r="B30" s="364"/>
      <c r="C30" s="364"/>
      <c r="D30" s="364"/>
      <c r="E30" s="71" t="s">
        <v>92</v>
      </c>
      <c r="F30" s="366"/>
      <c r="G30" s="366"/>
      <c r="H30" s="162">
        <v>0</v>
      </c>
      <c r="I30" s="162">
        <v>0</v>
      </c>
      <c r="J30" s="162">
        <v>0</v>
      </c>
      <c r="K30" s="135">
        <f t="shared" si="0"/>
        <v>0</v>
      </c>
      <c r="L30" s="11"/>
      <c r="M30" s="11"/>
      <c r="N30" s="11"/>
    </row>
    <row r="31" spans="2:14" ht="134.25" customHeight="1" x14ac:dyDescent="0.25">
      <c r="B31" s="364"/>
      <c r="C31" s="364"/>
      <c r="D31" s="364" t="s">
        <v>117</v>
      </c>
      <c r="E31" s="71" t="s">
        <v>88</v>
      </c>
      <c r="F31" s="366" t="s">
        <v>123</v>
      </c>
      <c r="G31" s="366"/>
      <c r="H31" s="162">
        <v>0</v>
      </c>
      <c r="I31" s="162">
        <v>0</v>
      </c>
      <c r="J31" s="162">
        <v>0</v>
      </c>
      <c r="K31" s="135">
        <f t="shared" si="0"/>
        <v>0</v>
      </c>
      <c r="L31" s="11"/>
      <c r="M31" s="11"/>
      <c r="N31" s="11"/>
    </row>
    <row r="32" spans="2:14" ht="134.25" customHeight="1" x14ac:dyDescent="0.25">
      <c r="B32" s="364"/>
      <c r="C32" s="364"/>
      <c r="D32" s="364"/>
      <c r="E32" s="71" t="s">
        <v>89</v>
      </c>
      <c r="F32" s="366"/>
      <c r="G32" s="366"/>
      <c r="H32" s="162">
        <v>0</v>
      </c>
      <c r="I32" s="162">
        <v>0</v>
      </c>
      <c r="J32" s="162">
        <v>0</v>
      </c>
      <c r="K32" s="135">
        <f t="shared" si="0"/>
        <v>0</v>
      </c>
      <c r="L32" s="11"/>
      <c r="M32" s="11"/>
      <c r="N32" s="11"/>
    </row>
    <row r="33" spans="2:23" ht="134.25" customHeight="1" x14ac:dyDescent="0.25">
      <c r="B33" s="364"/>
      <c r="C33" s="364"/>
      <c r="D33" s="364"/>
      <c r="E33" s="71" t="s">
        <v>90</v>
      </c>
      <c r="F33" s="366"/>
      <c r="G33" s="366"/>
      <c r="H33" s="162">
        <v>0</v>
      </c>
      <c r="I33" s="162">
        <v>0</v>
      </c>
      <c r="J33" s="162">
        <v>0</v>
      </c>
      <c r="K33" s="135">
        <f t="shared" si="0"/>
        <v>0</v>
      </c>
      <c r="L33" s="11"/>
      <c r="M33" s="11"/>
      <c r="N33" s="11"/>
    </row>
    <row r="34" spans="2:23" ht="134.25" customHeight="1" x14ac:dyDescent="0.25">
      <c r="B34" s="364"/>
      <c r="C34" s="364"/>
      <c r="D34" s="364"/>
      <c r="E34" s="71" t="s">
        <v>91</v>
      </c>
      <c r="F34" s="366"/>
      <c r="G34" s="366"/>
      <c r="H34" s="162">
        <v>0</v>
      </c>
      <c r="I34" s="162">
        <v>0</v>
      </c>
      <c r="J34" s="162">
        <v>0</v>
      </c>
      <c r="K34" s="135">
        <f t="shared" si="0"/>
        <v>0</v>
      </c>
      <c r="L34" s="11"/>
      <c r="M34" s="11"/>
      <c r="N34" s="11"/>
    </row>
    <row r="35" spans="2:23" ht="134.25" customHeight="1" x14ac:dyDescent="0.25">
      <c r="B35" s="364"/>
      <c r="C35" s="364"/>
      <c r="D35" s="364"/>
      <c r="E35" s="71" t="s">
        <v>92</v>
      </c>
      <c r="F35" s="366"/>
      <c r="G35" s="366"/>
      <c r="H35" s="162">
        <v>0</v>
      </c>
      <c r="I35" s="162">
        <v>0</v>
      </c>
      <c r="J35" s="162">
        <v>0</v>
      </c>
      <c r="K35" s="135">
        <f t="shared" si="0"/>
        <v>0</v>
      </c>
      <c r="L35" s="11"/>
      <c r="M35" s="11"/>
      <c r="N35" s="11"/>
    </row>
    <row r="36" spans="2:23" ht="149.25" customHeight="1" x14ac:dyDescent="0.25">
      <c r="B36" s="364" t="s">
        <v>93</v>
      </c>
      <c r="C36" s="364" t="s">
        <v>35</v>
      </c>
      <c r="D36" s="364"/>
      <c r="E36" s="71" t="s">
        <v>94</v>
      </c>
      <c r="F36" s="194" t="s">
        <v>95</v>
      </c>
      <c r="G36" s="194" t="s">
        <v>95</v>
      </c>
      <c r="H36" s="162">
        <v>9</v>
      </c>
      <c r="I36" s="162">
        <v>34</v>
      </c>
      <c r="J36" s="162">
        <v>9</v>
      </c>
      <c r="K36" s="135">
        <f t="shared" si="0"/>
        <v>52</v>
      </c>
      <c r="L36" s="11"/>
      <c r="M36" s="11"/>
      <c r="N36" s="11"/>
    </row>
    <row r="37" spans="2:23" ht="149.25" customHeight="1" x14ac:dyDescent="0.25">
      <c r="B37" s="364"/>
      <c r="C37" s="364"/>
      <c r="D37" s="364"/>
      <c r="E37" s="71" t="s">
        <v>96</v>
      </c>
      <c r="F37" s="194" t="s">
        <v>84</v>
      </c>
      <c r="G37" s="194" t="s">
        <v>84</v>
      </c>
      <c r="H37" s="162">
        <v>2</v>
      </c>
      <c r="I37" s="162">
        <v>4</v>
      </c>
      <c r="J37" s="162">
        <v>2</v>
      </c>
      <c r="K37" s="135">
        <f t="shared" si="0"/>
        <v>8</v>
      </c>
      <c r="L37" s="11"/>
      <c r="M37" s="11"/>
      <c r="N37" s="11"/>
    </row>
    <row r="38" spans="2:23" ht="149.25" customHeight="1" x14ac:dyDescent="0.25">
      <c r="B38" s="193" t="s">
        <v>36</v>
      </c>
      <c r="C38" s="367" t="s">
        <v>37</v>
      </c>
      <c r="D38" s="367"/>
      <c r="E38" s="71" t="s">
        <v>97</v>
      </c>
      <c r="F38" s="194" t="s">
        <v>95</v>
      </c>
      <c r="G38" s="194" t="s">
        <v>95</v>
      </c>
      <c r="H38" s="162">
        <v>0</v>
      </c>
      <c r="I38" s="162">
        <v>4</v>
      </c>
      <c r="J38" s="162">
        <v>2</v>
      </c>
      <c r="K38" s="135">
        <f t="shared" si="0"/>
        <v>6</v>
      </c>
      <c r="L38" s="11"/>
      <c r="M38" s="11"/>
      <c r="N38" s="11"/>
    </row>
    <row r="39" spans="2:23" ht="168" customHeight="1" x14ac:dyDescent="0.25">
      <c r="B39" s="364" t="s">
        <v>38</v>
      </c>
      <c r="C39" s="364" t="s">
        <v>124</v>
      </c>
      <c r="D39" s="364"/>
      <c r="E39" s="71" t="s">
        <v>98</v>
      </c>
      <c r="F39" s="194" t="s">
        <v>99</v>
      </c>
      <c r="G39" s="194" t="s">
        <v>99</v>
      </c>
      <c r="H39" s="162">
        <v>0</v>
      </c>
      <c r="I39" s="162">
        <v>0</v>
      </c>
      <c r="J39" s="162">
        <v>0</v>
      </c>
      <c r="K39" s="135">
        <f t="shared" si="0"/>
        <v>0</v>
      </c>
      <c r="L39" s="11"/>
      <c r="M39" s="11"/>
      <c r="N39" s="11"/>
    </row>
    <row r="40" spans="2:23" ht="168" customHeight="1" x14ac:dyDescent="0.25">
      <c r="B40" s="364"/>
      <c r="C40" s="364"/>
      <c r="D40" s="364"/>
      <c r="E40" s="71" t="s">
        <v>100</v>
      </c>
      <c r="F40" s="194" t="s">
        <v>53</v>
      </c>
      <c r="G40" s="194" t="s">
        <v>53</v>
      </c>
      <c r="H40" s="162">
        <v>0</v>
      </c>
      <c r="I40" s="162">
        <v>0</v>
      </c>
      <c r="J40" s="162">
        <v>0</v>
      </c>
      <c r="K40" s="135">
        <f t="shared" si="0"/>
        <v>0</v>
      </c>
      <c r="L40" s="11"/>
      <c r="M40" s="11"/>
      <c r="N40" s="11"/>
    </row>
    <row r="41" spans="2:23" ht="132" customHeight="1" x14ac:dyDescent="0.25">
      <c r="B41" s="364"/>
      <c r="C41" s="364"/>
      <c r="D41" s="364"/>
      <c r="E41" s="71" t="s">
        <v>101</v>
      </c>
      <c r="F41" s="194" t="s">
        <v>102</v>
      </c>
      <c r="G41" s="194" t="s">
        <v>102</v>
      </c>
      <c r="H41" s="162">
        <v>0</v>
      </c>
      <c r="I41" s="162">
        <v>0</v>
      </c>
      <c r="J41" s="162">
        <v>0</v>
      </c>
      <c r="K41" s="135">
        <f t="shared" si="0"/>
        <v>0</v>
      </c>
      <c r="L41" s="11"/>
      <c r="M41" s="11"/>
      <c r="N41" s="11"/>
    </row>
    <row r="42" spans="2:23" ht="153" customHeight="1" x14ac:dyDescent="0.25">
      <c r="B42" s="364" t="s">
        <v>39</v>
      </c>
      <c r="C42" s="364" t="s">
        <v>40</v>
      </c>
      <c r="D42" s="364"/>
      <c r="E42" s="71" t="s">
        <v>125</v>
      </c>
      <c r="F42" s="194" t="s">
        <v>102</v>
      </c>
      <c r="G42" s="194" t="s">
        <v>102</v>
      </c>
      <c r="H42" s="162">
        <v>0</v>
      </c>
      <c r="I42" s="162">
        <v>0</v>
      </c>
      <c r="J42" s="162">
        <v>0</v>
      </c>
      <c r="K42" s="135">
        <f t="shared" si="0"/>
        <v>0</v>
      </c>
      <c r="L42" s="11"/>
      <c r="M42" s="11"/>
      <c r="N42" s="11"/>
    </row>
    <row r="43" spans="2:23" ht="153" customHeight="1" x14ac:dyDescent="0.25">
      <c r="B43" s="364"/>
      <c r="C43" s="364"/>
      <c r="D43" s="364"/>
      <c r="E43" s="71" t="s">
        <v>104</v>
      </c>
      <c r="F43" s="194" t="s">
        <v>102</v>
      </c>
      <c r="G43" s="194" t="s">
        <v>102</v>
      </c>
      <c r="H43" s="162">
        <v>0</v>
      </c>
      <c r="I43" s="162">
        <v>0</v>
      </c>
      <c r="J43" s="162">
        <v>0</v>
      </c>
      <c r="K43" s="135">
        <f t="shared" si="0"/>
        <v>0</v>
      </c>
      <c r="L43" s="11"/>
      <c r="M43" s="11"/>
      <c r="N43" s="11"/>
    </row>
    <row r="44" spans="2:23" ht="153" customHeight="1" x14ac:dyDescent="0.25">
      <c r="B44" s="364" t="s">
        <v>41</v>
      </c>
      <c r="C44" s="364" t="s">
        <v>42</v>
      </c>
      <c r="D44" s="364"/>
      <c r="E44" s="71" t="s">
        <v>105</v>
      </c>
      <c r="F44" s="194" t="s">
        <v>67</v>
      </c>
      <c r="G44" s="194" t="s">
        <v>67</v>
      </c>
      <c r="H44" s="162">
        <v>0</v>
      </c>
      <c r="I44" s="162">
        <v>0</v>
      </c>
      <c r="J44" s="162">
        <v>0</v>
      </c>
      <c r="K44" s="135">
        <f t="shared" si="0"/>
        <v>0</v>
      </c>
      <c r="L44" s="11"/>
      <c r="M44" s="11"/>
      <c r="N44" s="11"/>
    </row>
    <row r="45" spans="2:23" ht="153" customHeight="1" x14ac:dyDescent="0.25">
      <c r="B45" s="364"/>
      <c r="C45" s="364"/>
      <c r="D45" s="364"/>
      <c r="E45" s="71" t="s">
        <v>106</v>
      </c>
      <c r="F45" s="194" t="s">
        <v>67</v>
      </c>
      <c r="G45" s="194" t="s">
        <v>67</v>
      </c>
      <c r="H45" s="162">
        <v>0</v>
      </c>
      <c r="I45" s="162">
        <v>0</v>
      </c>
      <c r="J45" s="162">
        <v>0</v>
      </c>
      <c r="K45" s="135">
        <f t="shared" si="0"/>
        <v>0</v>
      </c>
      <c r="L45" s="11"/>
      <c r="M45" s="11"/>
      <c r="N45" s="11"/>
    </row>
    <row r="46" spans="2:23" ht="141" customHeight="1" x14ac:dyDescent="0.25">
      <c r="B46" s="364" t="s">
        <v>43</v>
      </c>
      <c r="C46" s="364" t="s">
        <v>44</v>
      </c>
      <c r="D46" s="364"/>
      <c r="E46" s="71" t="s">
        <v>107</v>
      </c>
      <c r="F46" s="194" t="s">
        <v>108</v>
      </c>
      <c r="G46" s="194" t="s">
        <v>108</v>
      </c>
      <c r="H46" s="162">
        <v>0</v>
      </c>
      <c r="I46" s="162">
        <v>0</v>
      </c>
      <c r="J46" s="162">
        <v>0</v>
      </c>
      <c r="K46" s="135">
        <f t="shared" si="0"/>
        <v>0</v>
      </c>
      <c r="L46" s="11"/>
      <c r="M46" s="11"/>
      <c r="N46" s="11"/>
    </row>
    <row r="47" spans="2:23" ht="141" customHeight="1" x14ac:dyDescent="0.25">
      <c r="B47" s="364"/>
      <c r="C47" s="364"/>
      <c r="D47" s="364"/>
      <c r="E47" s="71" t="s">
        <v>109</v>
      </c>
      <c r="F47" s="194" t="s">
        <v>110</v>
      </c>
      <c r="G47" s="194" t="s">
        <v>110</v>
      </c>
      <c r="H47" s="162">
        <v>0</v>
      </c>
      <c r="I47" s="162">
        <v>0</v>
      </c>
      <c r="J47" s="162">
        <v>0</v>
      </c>
      <c r="K47" s="135">
        <f t="shared" si="0"/>
        <v>0</v>
      </c>
      <c r="L47" s="11"/>
      <c r="M47" s="11"/>
      <c r="N47" s="11"/>
      <c r="W47" s="14" t="s">
        <v>150</v>
      </c>
    </row>
    <row r="48" spans="2:23" ht="141" customHeight="1" x14ac:dyDescent="0.25">
      <c r="B48" s="364" t="s">
        <v>45</v>
      </c>
      <c r="C48" s="364" t="s">
        <v>126</v>
      </c>
      <c r="D48" s="364"/>
      <c r="E48" s="71" t="s">
        <v>112</v>
      </c>
      <c r="F48" s="194" t="s">
        <v>95</v>
      </c>
      <c r="G48" s="194" t="s">
        <v>95</v>
      </c>
      <c r="H48" s="162">
        <v>0</v>
      </c>
      <c r="I48" s="162">
        <v>0</v>
      </c>
      <c r="J48" s="162">
        <v>0</v>
      </c>
      <c r="K48" s="135">
        <f t="shared" si="0"/>
        <v>0</v>
      </c>
      <c r="L48" s="11"/>
      <c r="M48" s="11"/>
      <c r="N48" s="11"/>
    </row>
    <row r="49" spans="2:14" ht="114" customHeight="1" x14ac:dyDescent="0.25">
      <c r="B49" s="364"/>
      <c r="C49" s="364"/>
      <c r="D49" s="364"/>
      <c r="E49" s="71" t="s">
        <v>113</v>
      </c>
      <c r="F49" s="194" t="s">
        <v>84</v>
      </c>
      <c r="G49" s="194" t="s">
        <v>84</v>
      </c>
      <c r="H49" s="162">
        <v>0</v>
      </c>
      <c r="I49" s="162">
        <v>0</v>
      </c>
      <c r="J49" s="162">
        <v>0</v>
      </c>
      <c r="K49" s="135">
        <f t="shared" si="0"/>
        <v>0</v>
      </c>
      <c r="L49" s="11"/>
      <c r="M49" s="11"/>
      <c r="N49" s="11"/>
    </row>
    <row r="50" spans="2:14" ht="192" customHeight="1" x14ac:dyDescent="0.25">
      <c r="B50" s="193" t="s">
        <v>46</v>
      </c>
      <c r="C50" s="364" t="s">
        <v>47</v>
      </c>
      <c r="D50" s="364"/>
      <c r="E50" s="71" t="s">
        <v>114</v>
      </c>
      <c r="F50" s="194" t="s">
        <v>67</v>
      </c>
      <c r="G50" s="194" t="s">
        <v>67</v>
      </c>
      <c r="H50" s="162">
        <v>2</v>
      </c>
      <c r="I50" s="162">
        <v>4</v>
      </c>
      <c r="J50" s="162">
        <v>3</v>
      </c>
      <c r="K50" s="135">
        <f t="shared" si="0"/>
        <v>9</v>
      </c>
      <c r="L50" s="11"/>
      <c r="M50" s="11"/>
      <c r="N50" s="11"/>
    </row>
    <row r="51" spans="2:14" s="16" customFormat="1" ht="121.5" customHeight="1" x14ac:dyDescent="0.85">
      <c r="B51" s="368" t="s">
        <v>115</v>
      </c>
      <c r="C51" s="368"/>
      <c r="D51" s="368"/>
      <c r="E51" s="368"/>
      <c r="F51" s="368"/>
      <c r="G51" s="368"/>
      <c r="H51" s="195">
        <f>SUM(H6:H50)</f>
        <v>49</v>
      </c>
      <c r="I51" s="195">
        <f t="shared" ref="I51:J51" si="1">SUM(I6:I50)</f>
        <v>73</v>
      </c>
      <c r="J51" s="195">
        <f t="shared" si="1"/>
        <v>36</v>
      </c>
      <c r="K51" s="135">
        <f t="shared" si="0"/>
        <v>158</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1350</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K2"/>
    <mergeCell ref="B3:K3"/>
    <mergeCell ref="B4:B5"/>
    <mergeCell ref="C4:D5"/>
    <mergeCell ref="E4:E5"/>
    <mergeCell ref="F4:G4"/>
    <mergeCell ref="H4:K4"/>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topLeftCell="A8" zoomScale="23" zoomScaleNormal="23" zoomScaleSheetLayoutView="23" workbookViewId="0">
      <selection activeCell="I38" sqref="I38"/>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69" t="s">
        <v>4</v>
      </c>
      <c r="C2" s="369"/>
      <c r="D2" s="369"/>
      <c r="E2" s="369"/>
      <c r="F2" s="369"/>
      <c r="G2" s="369"/>
      <c r="H2" s="369"/>
      <c r="I2" s="369"/>
      <c r="J2" s="369"/>
    </row>
    <row r="3" spans="1:12" ht="69.75" customHeight="1" x14ac:dyDescent="0.25">
      <c r="A3" s="60"/>
      <c r="B3" s="370" t="s">
        <v>127</v>
      </c>
      <c r="C3" s="370"/>
      <c r="D3" s="370"/>
      <c r="E3" s="370"/>
      <c r="F3" s="370"/>
      <c r="G3" s="370"/>
      <c r="H3" s="370"/>
      <c r="I3" s="370"/>
      <c r="J3" s="370"/>
    </row>
    <row r="4" spans="1:12" ht="110.25" customHeight="1" x14ac:dyDescent="0.25">
      <c r="A4" s="60"/>
      <c r="B4" s="371" t="s">
        <v>18</v>
      </c>
      <c r="C4" s="370" t="s">
        <v>56</v>
      </c>
      <c r="D4" s="370"/>
      <c r="E4" s="370" t="s">
        <v>57</v>
      </c>
      <c r="F4" s="371" t="s">
        <v>58</v>
      </c>
      <c r="G4" s="371"/>
      <c r="H4" s="371" t="s">
        <v>59</v>
      </c>
      <c r="I4" s="371"/>
      <c r="J4" s="371"/>
    </row>
    <row r="5" spans="1:12" s="57" customFormat="1" ht="98.45" customHeight="1" x14ac:dyDescent="0.3">
      <c r="B5" s="371"/>
      <c r="C5" s="370"/>
      <c r="D5" s="370"/>
      <c r="E5" s="370"/>
      <c r="F5" s="196" t="s">
        <v>60</v>
      </c>
      <c r="G5" s="196" t="s">
        <v>117</v>
      </c>
      <c r="H5" s="196" t="s">
        <v>187</v>
      </c>
      <c r="I5" s="196" t="s">
        <v>188</v>
      </c>
      <c r="J5" s="196" t="s">
        <v>14</v>
      </c>
    </row>
    <row r="6" spans="1:12" s="57" customFormat="1" ht="135.75" customHeight="1" x14ac:dyDescent="0.3">
      <c r="B6" s="371" t="s">
        <v>23</v>
      </c>
      <c r="C6" s="371" t="s">
        <v>24</v>
      </c>
      <c r="D6" s="371" t="s">
        <v>121</v>
      </c>
      <c r="E6" s="72" t="s">
        <v>61</v>
      </c>
      <c r="F6" s="197" t="s">
        <v>62</v>
      </c>
      <c r="G6" s="372" t="s">
        <v>48</v>
      </c>
      <c r="H6" s="167">
        <v>0</v>
      </c>
      <c r="I6" s="167">
        <v>0</v>
      </c>
      <c r="J6" s="168">
        <f t="shared" ref="J6:J50" si="0">SUM(H6:I6)</f>
        <v>0</v>
      </c>
    </row>
    <row r="7" spans="1:12" s="57" customFormat="1" ht="150.75" customHeight="1" x14ac:dyDescent="0.3">
      <c r="B7" s="371"/>
      <c r="C7" s="371"/>
      <c r="D7" s="371"/>
      <c r="E7" s="72" t="s">
        <v>63</v>
      </c>
      <c r="F7" s="197" t="s">
        <v>62</v>
      </c>
      <c r="G7" s="372"/>
      <c r="H7" s="167">
        <v>0</v>
      </c>
      <c r="I7" s="167">
        <v>0</v>
      </c>
      <c r="J7" s="168">
        <f t="shared" si="0"/>
        <v>0</v>
      </c>
    </row>
    <row r="8" spans="1:12" s="57" customFormat="1" ht="75" customHeight="1" x14ac:dyDescent="0.3">
      <c r="B8" s="371"/>
      <c r="C8" s="371"/>
      <c r="D8" s="371"/>
      <c r="E8" s="72" t="s">
        <v>64</v>
      </c>
      <c r="F8" s="197" t="s">
        <v>65</v>
      </c>
      <c r="G8" s="372"/>
      <c r="H8" s="167">
        <v>0</v>
      </c>
      <c r="I8" s="167">
        <v>0</v>
      </c>
      <c r="J8" s="168">
        <f t="shared" si="0"/>
        <v>0</v>
      </c>
    </row>
    <row r="9" spans="1:12" s="57" customFormat="1" ht="129.75" customHeight="1" x14ac:dyDescent="0.5">
      <c r="B9" s="371"/>
      <c r="C9" s="371"/>
      <c r="D9" s="371" t="s">
        <v>117</v>
      </c>
      <c r="E9" s="72" t="s">
        <v>61</v>
      </c>
      <c r="F9" s="372" t="s">
        <v>48</v>
      </c>
      <c r="G9" s="197" t="s">
        <v>77</v>
      </c>
      <c r="H9" s="167">
        <v>0</v>
      </c>
      <c r="I9" s="167">
        <v>0</v>
      </c>
      <c r="J9" s="168">
        <f t="shared" si="0"/>
        <v>0</v>
      </c>
      <c r="L9" s="61"/>
    </row>
    <row r="10" spans="1:12" s="57" customFormat="1" ht="96.75" customHeight="1" x14ac:dyDescent="0.5">
      <c r="B10" s="371"/>
      <c r="C10" s="371"/>
      <c r="D10" s="371"/>
      <c r="E10" s="72" t="s">
        <v>63</v>
      </c>
      <c r="F10" s="372"/>
      <c r="G10" s="197" t="s">
        <v>77</v>
      </c>
      <c r="H10" s="167">
        <v>0</v>
      </c>
      <c r="I10" s="167">
        <v>0</v>
      </c>
      <c r="J10" s="168">
        <f t="shared" si="0"/>
        <v>0</v>
      </c>
      <c r="L10" s="61"/>
    </row>
    <row r="11" spans="1:12" s="57" customFormat="1" ht="77.25" customHeight="1" x14ac:dyDescent="0.5">
      <c r="B11" s="371"/>
      <c r="C11" s="371"/>
      <c r="D11" s="371"/>
      <c r="E11" s="72" t="s">
        <v>64</v>
      </c>
      <c r="F11" s="372"/>
      <c r="G11" s="197" t="s">
        <v>77</v>
      </c>
      <c r="H11" s="167">
        <v>0</v>
      </c>
      <c r="I11" s="167">
        <v>0</v>
      </c>
      <c r="J11" s="168">
        <f t="shared" si="0"/>
        <v>0</v>
      </c>
      <c r="L11" s="61"/>
    </row>
    <row r="12" spans="1:12" s="57" customFormat="1" ht="120" customHeight="1" x14ac:dyDescent="0.5">
      <c r="B12" s="371" t="s">
        <v>25</v>
      </c>
      <c r="C12" s="371" t="s">
        <v>26</v>
      </c>
      <c r="D12" s="371"/>
      <c r="E12" s="72" t="s">
        <v>66</v>
      </c>
      <c r="F12" s="197" t="s">
        <v>67</v>
      </c>
      <c r="G12" s="197" t="s">
        <v>67</v>
      </c>
      <c r="H12" s="167">
        <v>0</v>
      </c>
      <c r="I12" s="167">
        <v>0</v>
      </c>
      <c r="J12" s="168">
        <f t="shared" si="0"/>
        <v>0</v>
      </c>
      <c r="L12" s="61"/>
    </row>
    <row r="13" spans="1:12" s="57" customFormat="1" ht="96.75" customHeight="1" x14ac:dyDescent="0.5">
      <c r="B13" s="371"/>
      <c r="C13" s="371"/>
      <c r="D13" s="371"/>
      <c r="E13" s="72" t="s">
        <v>68</v>
      </c>
      <c r="F13" s="197" t="s">
        <v>69</v>
      </c>
      <c r="G13" s="197" t="s">
        <v>69</v>
      </c>
      <c r="H13" s="167">
        <v>0</v>
      </c>
      <c r="I13" s="167">
        <v>0</v>
      </c>
      <c r="J13" s="168">
        <f t="shared" si="0"/>
        <v>0</v>
      </c>
      <c r="L13" s="61"/>
    </row>
    <row r="14" spans="1:12" ht="79.5" customHeight="1" x14ac:dyDescent="0.5">
      <c r="B14" s="371"/>
      <c r="C14" s="371"/>
      <c r="D14" s="371"/>
      <c r="E14" s="72" t="s">
        <v>70</v>
      </c>
      <c r="F14" s="197" t="s">
        <v>71</v>
      </c>
      <c r="G14" s="197" t="s">
        <v>71</v>
      </c>
      <c r="H14" s="167">
        <v>0</v>
      </c>
      <c r="I14" s="167">
        <v>1</v>
      </c>
      <c r="J14" s="168">
        <f t="shared" si="0"/>
        <v>1</v>
      </c>
      <c r="L14" s="61"/>
    </row>
    <row r="15" spans="1:12" ht="75" customHeight="1" x14ac:dyDescent="0.5">
      <c r="B15" s="371" t="s">
        <v>27</v>
      </c>
      <c r="C15" s="371" t="s">
        <v>28</v>
      </c>
      <c r="D15" s="371"/>
      <c r="E15" s="72" t="s">
        <v>72</v>
      </c>
      <c r="F15" s="197" t="s">
        <v>67</v>
      </c>
      <c r="G15" s="197" t="s">
        <v>67</v>
      </c>
      <c r="H15" s="167">
        <v>0</v>
      </c>
      <c r="I15" s="167">
        <v>0</v>
      </c>
      <c r="J15" s="168">
        <f t="shared" si="0"/>
        <v>0</v>
      </c>
      <c r="L15" s="61"/>
    </row>
    <row r="16" spans="1:12" ht="71.25" customHeight="1" x14ac:dyDescent="0.5">
      <c r="B16" s="371"/>
      <c r="C16" s="371"/>
      <c r="D16" s="371"/>
      <c r="E16" s="72" t="s">
        <v>73</v>
      </c>
      <c r="F16" s="197" t="s">
        <v>74</v>
      </c>
      <c r="G16" s="197" t="s">
        <v>74</v>
      </c>
      <c r="H16" s="167">
        <v>0</v>
      </c>
      <c r="I16" s="167">
        <v>0</v>
      </c>
      <c r="J16" s="168">
        <f t="shared" si="0"/>
        <v>0</v>
      </c>
      <c r="L16" s="61"/>
    </row>
    <row r="17" spans="2:25" ht="75.75" customHeight="1" x14ac:dyDescent="0.5">
      <c r="B17" s="371"/>
      <c r="C17" s="371"/>
      <c r="D17" s="371"/>
      <c r="E17" s="72" t="s">
        <v>75</v>
      </c>
      <c r="F17" s="197" t="s">
        <v>67</v>
      </c>
      <c r="G17" s="197" t="s">
        <v>67</v>
      </c>
      <c r="H17" s="167">
        <v>0</v>
      </c>
      <c r="I17" s="167">
        <v>0</v>
      </c>
      <c r="J17" s="168">
        <f t="shared" si="0"/>
        <v>0</v>
      </c>
      <c r="L17" s="61"/>
    </row>
    <row r="18" spans="2:25" ht="64.5" customHeight="1" x14ac:dyDescent="0.5">
      <c r="B18" s="371"/>
      <c r="C18" s="371"/>
      <c r="D18" s="371"/>
      <c r="E18" s="72" t="s">
        <v>76</v>
      </c>
      <c r="F18" s="197" t="s">
        <v>77</v>
      </c>
      <c r="G18" s="197" t="s">
        <v>77</v>
      </c>
      <c r="H18" s="167">
        <v>0</v>
      </c>
      <c r="I18" s="167">
        <v>0</v>
      </c>
      <c r="J18" s="168">
        <f t="shared" si="0"/>
        <v>0</v>
      </c>
      <c r="L18" s="61"/>
    </row>
    <row r="19" spans="2:25" ht="105.75" customHeight="1" x14ac:dyDescent="0.5">
      <c r="B19" s="371" t="s">
        <v>29</v>
      </c>
      <c r="C19" s="371" t="s">
        <v>30</v>
      </c>
      <c r="D19" s="371"/>
      <c r="E19" s="72" t="s">
        <v>78</v>
      </c>
      <c r="F19" s="197" t="s">
        <v>77</v>
      </c>
      <c r="G19" s="197" t="s">
        <v>77</v>
      </c>
      <c r="H19" s="167">
        <v>0</v>
      </c>
      <c r="I19" s="167">
        <v>2</v>
      </c>
      <c r="J19" s="168">
        <f t="shared" si="0"/>
        <v>2</v>
      </c>
      <c r="L19" s="61"/>
    </row>
    <row r="20" spans="2:25" ht="96.75" customHeight="1" x14ac:dyDescent="0.5">
      <c r="B20" s="371"/>
      <c r="C20" s="371"/>
      <c r="D20" s="371"/>
      <c r="E20" s="72" t="s">
        <v>79</v>
      </c>
      <c r="F20" s="197" t="s">
        <v>67</v>
      </c>
      <c r="G20" s="197" t="s">
        <v>67</v>
      </c>
      <c r="H20" s="167">
        <v>0</v>
      </c>
      <c r="I20" s="167">
        <v>1</v>
      </c>
      <c r="J20" s="168">
        <f t="shared" si="0"/>
        <v>1</v>
      </c>
      <c r="L20" s="61"/>
    </row>
    <row r="21" spans="2:25" ht="120.75" customHeight="1" x14ac:dyDescent="0.5">
      <c r="B21" s="371"/>
      <c r="C21" s="371"/>
      <c r="D21" s="371"/>
      <c r="E21" s="72" t="s">
        <v>80</v>
      </c>
      <c r="F21" s="197" t="s">
        <v>81</v>
      </c>
      <c r="G21" s="197" t="s">
        <v>77</v>
      </c>
      <c r="H21" s="167">
        <v>0</v>
      </c>
      <c r="I21" s="167">
        <v>0</v>
      </c>
      <c r="J21" s="168">
        <f t="shared" si="0"/>
        <v>0</v>
      </c>
      <c r="L21" s="61"/>
    </row>
    <row r="22" spans="2:25" ht="96.75" customHeight="1" x14ac:dyDescent="0.5">
      <c r="B22" s="371" t="s">
        <v>31</v>
      </c>
      <c r="C22" s="371" t="s">
        <v>32</v>
      </c>
      <c r="D22" s="371"/>
      <c r="E22" s="72" t="s">
        <v>82</v>
      </c>
      <c r="F22" s="197" t="s">
        <v>83</v>
      </c>
      <c r="G22" s="197" t="s">
        <v>83</v>
      </c>
      <c r="H22" s="167">
        <v>25</v>
      </c>
      <c r="I22" s="167">
        <v>12</v>
      </c>
      <c r="J22" s="168">
        <f t="shared" si="0"/>
        <v>37</v>
      </c>
      <c r="L22" s="61"/>
    </row>
    <row r="23" spans="2:25" ht="96.75" customHeight="1" x14ac:dyDescent="0.5">
      <c r="B23" s="371"/>
      <c r="C23" s="371"/>
      <c r="D23" s="371"/>
      <c r="E23" s="72" t="s">
        <v>158</v>
      </c>
      <c r="F23" s="197" t="s">
        <v>84</v>
      </c>
      <c r="G23" s="197" t="s">
        <v>84</v>
      </c>
      <c r="H23" s="167">
        <v>12</v>
      </c>
      <c r="I23" s="167">
        <v>9</v>
      </c>
      <c r="J23" s="168">
        <f t="shared" si="0"/>
        <v>21</v>
      </c>
      <c r="L23" s="61"/>
    </row>
    <row r="24" spans="2:25" ht="96.75" customHeight="1" x14ac:dyDescent="0.5">
      <c r="B24" s="371"/>
      <c r="C24" s="371"/>
      <c r="D24" s="371"/>
      <c r="E24" s="72" t="s">
        <v>85</v>
      </c>
      <c r="F24" s="197" t="s">
        <v>84</v>
      </c>
      <c r="G24" s="197" t="s">
        <v>84</v>
      </c>
      <c r="H24" s="167">
        <v>5</v>
      </c>
      <c r="I24" s="167">
        <v>5</v>
      </c>
      <c r="J24" s="168">
        <f t="shared" si="0"/>
        <v>10</v>
      </c>
      <c r="L24" s="61"/>
    </row>
    <row r="25" spans="2:25" ht="96.75" customHeight="1" x14ac:dyDescent="0.5">
      <c r="B25" s="371"/>
      <c r="C25" s="371"/>
      <c r="D25" s="371"/>
      <c r="E25" s="72" t="s">
        <v>86</v>
      </c>
      <c r="F25" s="197" t="s">
        <v>67</v>
      </c>
      <c r="G25" s="197" t="s">
        <v>67</v>
      </c>
      <c r="H25" s="167">
        <v>1</v>
      </c>
      <c r="I25" s="167">
        <v>2</v>
      </c>
      <c r="J25" s="168">
        <f t="shared" si="0"/>
        <v>3</v>
      </c>
      <c r="L25" s="61"/>
    </row>
    <row r="26" spans="2:25" ht="84" customHeight="1" x14ac:dyDescent="0.5">
      <c r="B26" s="371" t="s">
        <v>33</v>
      </c>
      <c r="C26" s="371" t="s">
        <v>34</v>
      </c>
      <c r="D26" s="371" t="s">
        <v>121</v>
      </c>
      <c r="E26" s="72" t="s">
        <v>88</v>
      </c>
      <c r="F26" s="373" t="s">
        <v>77</v>
      </c>
      <c r="G26" s="373"/>
      <c r="H26" s="167">
        <v>0</v>
      </c>
      <c r="I26" s="167">
        <v>0</v>
      </c>
      <c r="J26" s="168">
        <f t="shared" si="0"/>
        <v>0</v>
      </c>
      <c r="L26" s="61"/>
    </row>
    <row r="27" spans="2:25" ht="84" customHeight="1" x14ac:dyDescent="0.5">
      <c r="B27" s="371"/>
      <c r="C27" s="371"/>
      <c r="D27" s="371"/>
      <c r="E27" s="72" t="s">
        <v>89</v>
      </c>
      <c r="F27" s="373"/>
      <c r="G27" s="373"/>
      <c r="H27" s="167">
        <v>0</v>
      </c>
      <c r="I27" s="167">
        <v>0</v>
      </c>
      <c r="J27" s="168">
        <f t="shared" si="0"/>
        <v>0</v>
      </c>
      <c r="L27" s="61"/>
    </row>
    <row r="28" spans="2:25" ht="84" customHeight="1" x14ac:dyDescent="0.5">
      <c r="B28" s="371"/>
      <c r="C28" s="371"/>
      <c r="D28" s="371"/>
      <c r="E28" s="72" t="s">
        <v>90</v>
      </c>
      <c r="F28" s="373"/>
      <c r="G28" s="373"/>
      <c r="H28" s="167">
        <v>0</v>
      </c>
      <c r="I28" s="167">
        <v>0</v>
      </c>
      <c r="J28" s="168">
        <f t="shared" si="0"/>
        <v>0</v>
      </c>
      <c r="L28" s="61"/>
    </row>
    <row r="29" spans="2:25" ht="84" customHeight="1" x14ac:dyDescent="0.5">
      <c r="B29" s="371"/>
      <c r="C29" s="371"/>
      <c r="D29" s="371"/>
      <c r="E29" s="72" t="s">
        <v>91</v>
      </c>
      <c r="F29" s="373"/>
      <c r="G29" s="373"/>
      <c r="H29" s="167">
        <v>0</v>
      </c>
      <c r="I29" s="167">
        <v>0</v>
      </c>
      <c r="J29" s="168">
        <f t="shared" si="0"/>
        <v>0</v>
      </c>
      <c r="L29" s="61"/>
    </row>
    <row r="30" spans="2:25" ht="84" customHeight="1" x14ac:dyDescent="0.5">
      <c r="B30" s="371"/>
      <c r="C30" s="371"/>
      <c r="D30" s="371"/>
      <c r="E30" s="72" t="s">
        <v>92</v>
      </c>
      <c r="F30" s="373"/>
      <c r="G30" s="373"/>
      <c r="H30" s="167">
        <v>0</v>
      </c>
      <c r="I30" s="167">
        <v>0</v>
      </c>
      <c r="J30" s="168">
        <f t="shared" si="0"/>
        <v>0</v>
      </c>
      <c r="L30" s="61"/>
    </row>
    <row r="31" spans="2:25" ht="84" customHeight="1" x14ac:dyDescent="0.5">
      <c r="B31" s="371"/>
      <c r="C31" s="371"/>
      <c r="D31" s="371" t="s">
        <v>117</v>
      </c>
      <c r="E31" s="72" t="s">
        <v>88</v>
      </c>
      <c r="F31" s="373" t="s">
        <v>123</v>
      </c>
      <c r="G31" s="373"/>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71"/>
      <c r="C32" s="371"/>
      <c r="D32" s="371"/>
      <c r="E32" s="72" t="s">
        <v>89</v>
      </c>
      <c r="F32" s="373"/>
      <c r="G32" s="373"/>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71"/>
      <c r="C33" s="371"/>
      <c r="D33" s="371"/>
      <c r="E33" s="72" t="s">
        <v>90</v>
      </c>
      <c r="F33" s="373"/>
      <c r="G33" s="373"/>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71"/>
      <c r="C34" s="371"/>
      <c r="D34" s="371"/>
      <c r="E34" s="72" t="s">
        <v>91</v>
      </c>
      <c r="F34" s="373"/>
      <c r="G34" s="373"/>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71"/>
      <c r="C35" s="371"/>
      <c r="D35" s="371"/>
      <c r="E35" s="72" t="s">
        <v>92</v>
      </c>
      <c r="F35" s="373"/>
      <c r="G35" s="373"/>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71" t="s">
        <v>93</v>
      </c>
      <c r="C36" s="371" t="s">
        <v>35</v>
      </c>
      <c r="D36" s="371"/>
      <c r="E36" s="72" t="s">
        <v>94</v>
      </c>
      <c r="F36" s="197" t="s">
        <v>95</v>
      </c>
      <c r="G36" s="197" t="s">
        <v>95</v>
      </c>
      <c r="H36" s="167">
        <v>27</v>
      </c>
      <c r="I36" s="167">
        <v>4</v>
      </c>
      <c r="J36" s="168">
        <f t="shared" si="0"/>
        <v>31</v>
      </c>
      <c r="L36" s="61"/>
    </row>
    <row r="37" spans="2:25" ht="84" customHeight="1" x14ac:dyDescent="0.5">
      <c r="B37" s="371"/>
      <c r="C37" s="371"/>
      <c r="D37" s="371"/>
      <c r="E37" s="72" t="s">
        <v>142</v>
      </c>
      <c r="F37" s="197" t="s">
        <v>84</v>
      </c>
      <c r="G37" s="197" t="s">
        <v>84</v>
      </c>
      <c r="H37" s="167">
        <v>8</v>
      </c>
      <c r="I37" s="167">
        <v>3</v>
      </c>
      <c r="J37" s="168">
        <f t="shared" si="0"/>
        <v>11</v>
      </c>
      <c r="L37" s="61"/>
    </row>
    <row r="38" spans="2:25" ht="84" customHeight="1" x14ac:dyDescent="0.5">
      <c r="B38" s="196" t="s">
        <v>36</v>
      </c>
      <c r="C38" s="374" t="s">
        <v>37</v>
      </c>
      <c r="D38" s="374"/>
      <c r="E38" s="72" t="s">
        <v>97</v>
      </c>
      <c r="F38" s="197" t="s">
        <v>95</v>
      </c>
      <c r="G38" s="197" t="s">
        <v>95</v>
      </c>
      <c r="H38" s="167">
        <v>3</v>
      </c>
      <c r="I38" s="167">
        <v>1</v>
      </c>
      <c r="J38" s="168">
        <f t="shared" si="0"/>
        <v>4</v>
      </c>
      <c r="L38" s="61"/>
    </row>
    <row r="39" spans="2:25" ht="96.75" customHeight="1" x14ac:dyDescent="0.5">
      <c r="B39" s="371" t="s">
        <v>38</v>
      </c>
      <c r="C39" s="371" t="s">
        <v>144</v>
      </c>
      <c r="D39" s="371"/>
      <c r="E39" s="72" t="s">
        <v>98</v>
      </c>
      <c r="F39" s="197" t="s">
        <v>99</v>
      </c>
      <c r="G39" s="197" t="s">
        <v>99</v>
      </c>
      <c r="H39" s="167">
        <v>0</v>
      </c>
      <c r="I39" s="167">
        <v>0</v>
      </c>
      <c r="J39" s="168">
        <f t="shared" si="0"/>
        <v>0</v>
      </c>
      <c r="L39" s="61"/>
    </row>
    <row r="40" spans="2:25" ht="96.75" customHeight="1" x14ac:dyDescent="0.5">
      <c r="B40" s="371"/>
      <c r="C40" s="371"/>
      <c r="D40" s="371"/>
      <c r="E40" s="72" t="s">
        <v>100</v>
      </c>
      <c r="F40" s="197" t="s">
        <v>53</v>
      </c>
      <c r="G40" s="197" t="s">
        <v>53</v>
      </c>
      <c r="H40" s="167">
        <v>0</v>
      </c>
      <c r="I40" s="167">
        <v>0</v>
      </c>
      <c r="J40" s="168">
        <f t="shared" si="0"/>
        <v>0</v>
      </c>
      <c r="L40" s="61"/>
    </row>
    <row r="41" spans="2:25" ht="69" customHeight="1" x14ac:dyDescent="0.5">
      <c r="B41" s="371"/>
      <c r="C41" s="371"/>
      <c r="D41" s="371"/>
      <c r="E41" s="72" t="s">
        <v>101</v>
      </c>
      <c r="F41" s="197" t="s">
        <v>102</v>
      </c>
      <c r="G41" s="197" t="s">
        <v>102</v>
      </c>
      <c r="H41" s="167">
        <v>0</v>
      </c>
      <c r="I41" s="167">
        <v>0</v>
      </c>
      <c r="J41" s="168">
        <f t="shared" si="0"/>
        <v>0</v>
      </c>
      <c r="L41" s="61"/>
    </row>
    <row r="42" spans="2:25" ht="71.25" customHeight="1" x14ac:dyDescent="0.5">
      <c r="B42" s="371" t="s">
        <v>39</v>
      </c>
      <c r="C42" s="371" t="s">
        <v>40</v>
      </c>
      <c r="D42" s="371"/>
      <c r="E42" s="72" t="s">
        <v>125</v>
      </c>
      <c r="F42" s="197" t="s">
        <v>102</v>
      </c>
      <c r="G42" s="197" t="s">
        <v>102</v>
      </c>
      <c r="H42" s="167">
        <v>0</v>
      </c>
      <c r="I42" s="167">
        <v>0</v>
      </c>
      <c r="J42" s="168">
        <f t="shared" si="0"/>
        <v>0</v>
      </c>
      <c r="L42" s="61"/>
    </row>
    <row r="43" spans="2:25" ht="96.75" customHeight="1" x14ac:dyDescent="0.5">
      <c r="B43" s="371"/>
      <c r="C43" s="371"/>
      <c r="D43" s="371"/>
      <c r="E43" s="72" t="s">
        <v>104</v>
      </c>
      <c r="F43" s="197" t="s">
        <v>102</v>
      </c>
      <c r="G43" s="197" t="s">
        <v>102</v>
      </c>
      <c r="H43" s="167">
        <v>0</v>
      </c>
      <c r="I43" s="167">
        <v>0</v>
      </c>
      <c r="J43" s="168">
        <f t="shared" si="0"/>
        <v>0</v>
      </c>
      <c r="L43" s="61"/>
    </row>
    <row r="44" spans="2:25" ht="79.5" customHeight="1" x14ac:dyDescent="0.5">
      <c r="B44" s="371" t="s">
        <v>41</v>
      </c>
      <c r="C44" s="371" t="s">
        <v>42</v>
      </c>
      <c r="D44" s="371"/>
      <c r="E44" s="72" t="s">
        <v>105</v>
      </c>
      <c r="F44" s="197" t="s">
        <v>67</v>
      </c>
      <c r="G44" s="197" t="s">
        <v>67</v>
      </c>
      <c r="H44" s="167">
        <v>0</v>
      </c>
      <c r="I44" s="167">
        <v>0</v>
      </c>
      <c r="J44" s="168">
        <f t="shared" si="0"/>
        <v>0</v>
      </c>
      <c r="L44" s="61"/>
    </row>
    <row r="45" spans="2:25" ht="96.75" customHeight="1" x14ac:dyDescent="0.5">
      <c r="B45" s="371"/>
      <c r="C45" s="371"/>
      <c r="D45" s="371"/>
      <c r="E45" s="72" t="s">
        <v>106</v>
      </c>
      <c r="F45" s="197" t="s">
        <v>67</v>
      </c>
      <c r="G45" s="197" t="s">
        <v>67</v>
      </c>
      <c r="H45" s="167">
        <v>0</v>
      </c>
      <c r="I45" s="167">
        <v>0</v>
      </c>
      <c r="J45" s="168">
        <f t="shared" si="0"/>
        <v>0</v>
      </c>
      <c r="L45" s="61"/>
    </row>
    <row r="46" spans="2:25" ht="73.5" customHeight="1" x14ac:dyDescent="0.5">
      <c r="B46" s="371" t="s">
        <v>43</v>
      </c>
      <c r="C46" s="371" t="s">
        <v>44</v>
      </c>
      <c r="D46" s="371"/>
      <c r="E46" s="72" t="s">
        <v>107</v>
      </c>
      <c r="F46" s="197" t="s">
        <v>108</v>
      </c>
      <c r="G46" s="197" t="s">
        <v>108</v>
      </c>
      <c r="H46" s="167">
        <v>0</v>
      </c>
      <c r="I46" s="167">
        <v>0</v>
      </c>
      <c r="J46" s="168">
        <f t="shared" si="0"/>
        <v>0</v>
      </c>
      <c r="L46" s="61"/>
    </row>
    <row r="47" spans="2:25" ht="73.5" customHeight="1" x14ac:dyDescent="0.5">
      <c r="B47" s="371"/>
      <c r="C47" s="371"/>
      <c r="D47" s="371"/>
      <c r="E47" s="72" t="s">
        <v>109</v>
      </c>
      <c r="F47" s="197" t="s">
        <v>110</v>
      </c>
      <c r="G47" s="197" t="s">
        <v>110</v>
      </c>
      <c r="H47" s="167">
        <v>0</v>
      </c>
      <c r="I47" s="167">
        <v>0</v>
      </c>
      <c r="J47" s="168">
        <f t="shared" si="0"/>
        <v>0</v>
      </c>
      <c r="L47" s="61"/>
    </row>
    <row r="48" spans="2:25" ht="96.75" customHeight="1" x14ac:dyDescent="0.5">
      <c r="B48" s="371" t="s">
        <v>45</v>
      </c>
      <c r="C48" s="371" t="s">
        <v>111</v>
      </c>
      <c r="D48" s="371"/>
      <c r="E48" s="72" t="s">
        <v>112</v>
      </c>
      <c r="F48" s="197" t="s">
        <v>95</v>
      </c>
      <c r="G48" s="197" t="s">
        <v>95</v>
      </c>
      <c r="H48" s="167">
        <v>0</v>
      </c>
      <c r="I48" s="167">
        <v>0</v>
      </c>
      <c r="J48" s="168">
        <f t="shared" si="0"/>
        <v>0</v>
      </c>
      <c r="L48" s="61"/>
    </row>
    <row r="49" spans="2:12" ht="66.75" customHeight="1" x14ac:dyDescent="0.5">
      <c r="B49" s="371"/>
      <c r="C49" s="371"/>
      <c r="D49" s="371"/>
      <c r="E49" s="72" t="s">
        <v>113</v>
      </c>
      <c r="F49" s="197" t="s">
        <v>84</v>
      </c>
      <c r="G49" s="197" t="s">
        <v>84</v>
      </c>
      <c r="H49" s="167">
        <v>0</v>
      </c>
      <c r="I49" s="167">
        <v>0</v>
      </c>
      <c r="J49" s="168">
        <f t="shared" si="0"/>
        <v>0</v>
      </c>
      <c r="L49" s="61"/>
    </row>
    <row r="50" spans="2:12" ht="137.25" customHeight="1" x14ac:dyDescent="0.5">
      <c r="B50" s="196" t="s">
        <v>46</v>
      </c>
      <c r="C50" s="371" t="s">
        <v>47</v>
      </c>
      <c r="D50" s="371"/>
      <c r="E50" s="72" t="s">
        <v>114</v>
      </c>
      <c r="F50" s="197" t="s">
        <v>67</v>
      </c>
      <c r="G50" s="197" t="s">
        <v>67</v>
      </c>
      <c r="H50" s="167">
        <v>8</v>
      </c>
      <c r="I50" s="167">
        <v>6</v>
      </c>
      <c r="J50" s="168">
        <f t="shared" si="0"/>
        <v>14</v>
      </c>
      <c r="L50" s="61"/>
    </row>
    <row r="51" spans="2:12" s="62" customFormat="1" ht="108.75" customHeight="1" x14ac:dyDescent="0.85">
      <c r="B51" s="370" t="s">
        <v>115</v>
      </c>
      <c r="C51" s="370"/>
      <c r="D51" s="370"/>
      <c r="E51" s="370"/>
      <c r="F51" s="370"/>
      <c r="G51" s="370"/>
      <c r="H51" s="195">
        <f>SUM(H6:H50)</f>
        <v>89</v>
      </c>
      <c r="I51" s="195">
        <f>SUM(I6:I50)</f>
        <v>46</v>
      </c>
      <c r="J51" s="195">
        <f t="shared" ref="J51" si="1">SUM(J6:J50)</f>
        <v>135</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J2"/>
    <mergeCell ref="B3:J3"/>
    <mergeCell ref="B4:B5"/>
    <mergeCell ref="C4:D5"/>
    <mergeCell ref="E4:E5"/>
    <mergeCell ref="F4:G4"/>
    <mergeCell ref="H4:J4"/>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topLeftCell="A148" zoomScale="70" zoomScaleNormal="70" zoomScaleSheetLayoutView="70" workbookViewId="0">
      <selection activeCell="H159" sqref="H159"/>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75" t="s">
        <v>429</v>
      </c>
      <c r="C2" s="376"/>
      <c r="D2" s="376"/>
      <c r="E2" s="376"/>
      <c r="F2" s="376"/>
      <c r="G2" s="376"/>
      <c r="H2" s="377"/>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78" t="s">
        <v>152</v>
      </c>
      <c r="C4" s="379" t="s">
        <v>194</v>
      </c>
      <c r="D4" s="380">
        <f>+F4+F12+F16</f>
        <v>1880</v>
      </c>
      <c r="E4" s="379" t="s">
        <v>195</v>
      </c>
      <c r="F4" s="379">
        <f>SUM(H4:H11)</f>
        <v>670</v>
      </c>
      <c r="G4" s="220" t="s">
        <v>196</v>
      </c>
      <c r="H4" s="171">
        <v>232</v>
      </c>
      <c r="I4" s="151"/>
      <c r="J4" s="152"/>
      <c r="K4" s="153"/>
      <c r="L4" s="153"/>
    </row>
    <row r="5" spans="2:12" ht="25.5" customHeight="1" x14ac:dyDescent="0.3">
      <c r="B5" s="378"/>
      <c r="C5" s="379"/>
      <c r="D5" s="380"/>
      <c r="E5" s="379"/>
      <c r="F5" s="379"/>
      <c r="G5" s="220" t="s">
        <v>197</v>
      </c>
      <c r="H5" s="171">
        <v>37</v>
      </c>
      <c r="I5" s="151"/>
      <c r="J5" s="152"/>
      <c r="K5" s="153"/>
      <c r="L5" s="153"/>
    </row>
    <row r="6" spans="2:12" ht="25.5" customHeight="1" x14ac:dyDescent="0.3">
      <c r="B6" s="378"/>
      <c r="C6" s="379"/>
      <c r="D6" s="380"/>
      <c r="E6" s="379"/>
      <c r="F6" s="379"/>
      <c r="G6" s="220" t="s">
        <v>198</v>
      </c>
      <c r="H6" s="171">
        <v>40</v>
      </c>
      <c r="I6" s="151"/>
      <c r="J6" s="152"/>
      <c r="K6" s="153"/>
      <c r="L6" s="153"/>
    </row>
    <row r="7" spans="2:12" ht="25.5" customHeight="1" x14ac:dyDescent="0.3">
      <c r="B7" s="378"/>
      <c r="C7" s="379"/>
      <c r="D7" s="380"/>
      <c r="E7" s="379"/>
      <c r="F7" s="379"/>
      <c r="G7" s="220" t="s">
        <v>199</v>
      </c>
      <c r="H7" s="171">
        <v>95</v>
      </c>
      <c r="I7" s="151"/>
      <c r="J7" s="152"/>
      <c r="K7" s="153"/>
      <c r="L7" s="153"/>
    </row>
    <row r="8" spans="2:12" ht="25.5" customHeight="1" x14ac:dyDescent="0.3">
      <c r="B8" s="378"/>
      <c r="C8" s="379"/>
      <c r="D8" s="380"/>
      <c r="E8" s="379"/>
      <c r="F8" s="379"/>
      <c r="G8" s="220" t="s">
        <v>200</v>
      </c>
      <c r="H8" s="171">
        <v>30</v>
      </c>
      <c r="I8" s="151"/>
      <c r="J8" s="152"/>
      <c r="K8" s="153"/>
      <c r="L8" s="153"/>
    </row>
    <row r="9" spans="2:12" ht="25.5" customHeight="1" x14ac:dyDescent="0.3">
      <c r="B9" s="378"/>
      <c r="C9" s="379"/>
      <c r="D9" s="380"/>
      <c r="E9" s="379"/>
      <c r="F9" s="379"/>
      <c r="G9" s="220" t="s">
        <v>201</v>
      </c>
      <c r="H9" s="171">
        <v>152</v>
      </c>
      <c r="I9" s="151"/>
      <c r="J9" s="152"/>
      <c r="K9" s="153"/>
      <c r="L9" s="153"/>
    </row>
    <row r="10" spans="2:12" ht="25.5" customHeight="1" x14ac:dyDescent="0.3">
      <c r="B10" s="378"/>
      <c r="C10" s="379"/>
      <c r="D10" s="380"/>
      <c r="E10" s="379"/>
      <c r="F10" s="379"/>
      <c r="G10" s="220" t="s">
        <v>202</v>
      </c>
      <c r="H10" s="171">
        <v>58</v>
      </c>
      <c r="I10" s="151"/>
      <c r="J10" s="152"/>
      <c r="K10" s="153"/>
      <c r="L10" s="153"/>
    </row>
    <row r="11" spans="2:12" ht="25.5" customHeight="1" x14ac:dyDescent="0.3">
      <c r="B11" s="378"/>
      <c r="C11" s="379"/>
      <c r="D11" s="380"/>
      <c r="E11" s="379"/>
      <c r="F11" s="379"/>
      <c r="G11" s="220" t="s">
        <v>203</v>
      </c>
      <c r="H11" s="171">
        <v>26</v>
      </c>
      <c r="I11" s="151"/>
      <c r="J11" s="152"/>
      <c r="K11" s="153"/>
      <c r="L11" s="153"/>
    </row>
    <row r="12" spans="2:12" ht="25.5" customHeight="1" x14ac:dyDescent="0.3">
      <c r="B12" s="378"/>
      <c r="C12" s="379"/>
      <c r="D12" s="380"/>
      <c r="E12" s="379" t="s">
        <v>204</v>
      </c>
      <c r="F12" s="379">
        <f>SUM(H12:H15)</f>
        <v>447</v>
      </c>
      <c r="G12" s="220" t="s">
        <v>205</v>
      </c>
      <c r="H12" s="171">
        <v>86</v>
      </c>
      <c r="I12" s="151"/>
      <c r="J12" s="152"/>
      <c r="K12" s="153"/>
      <c r="L12" s="153"/>
    </row>
    <row r="13" spans="2:12" ht="25.5" customHeight="1" x14ac:dyDescent="0.3">
      <c r="B13" s="378"/>
      <c r="C13" s="379"/>
      <c r="D13" s="380"/>
      <c r="E13" s="379"/>
      <c r="F13" s="379"/>
      <c r="G13" s="220" t="s">
        <v>206</v>
      </c>
      <c r="H13" s="171">
        <v>73</v>
      </c>
      <c r="I13" s="151"/>
      <c r="J13" s="152"/>
      <c r="K13" s="153"/>
      <c r="L13" s="153"/>
    </row>
    <row r="14" spans="2:12" ht="27" customHeight="1" x14ac:dyDescent="0.3">
      <c r="B14" s="378"/>
      <c r="C14" s="379"/>
      <c r="D14" s="380"/>
      <c r="E14" s="379"/>
      <c r="F14" s="379"/>
      <c r="G14" s="220" t="s">
        <v>207</v>
      </c>
      <c r="H14" s="171">
        <v>234</v>
      </c>
      <c r="I14" s="151"/>
      <c r="J14" s="152"/>
      <c r="K14" s="153"/>
      <c r="L14" s="153"/>
    </row>
    <row r="15" spans="2:12" ht="27" customHeight="1" x14ac:dyDescent="0.3">
      <c r="B15" s="378"/>
      <c r="C15" s="379"/>
      <c r="D15" s="380"/>
      <c r="E15" s="379"/>
      <c r="F15" s="379"/>
      <c r="G15" s="220" t="s">
        <v>208</v>
      </c>
      <c r="H15" s="171">
        <v>54</v>
      </c>
      <c r="I15" s="151"/>
      <c r="J15" s="152"/>
      <c r="K15" s="153"/>
      <c r="L15" s="153"/>
    </row>
    <row r="16" spans="2:12" ht="27" customHeight="1" x14ac:dyDescent="0.3">
      <c r="B16" s="378"/>
      <c r="C16" s="379"/>
      <c r="D16" s="380"/>
      <c r="E16" s="379" t="s">
        <v>209</v>
      </c>
      <c r="F16" s="379">
        <f>SUM(H16:H23)</f>
        <v>763</v>
      </c>
      <c r="G16" s="220" t="s">
        <v>210</v>
      </c>
      <c r="H16" s="171">
        <v>81</v>
      </c>
      <c r="I16" s="151"/>
      <c r="J16" s="152"/>
      <c r="K16" s="153"/>
      <c r="L16" s="153"/>
    </row>
    <row r="17" spans="2:12" ht="27" customHeight="1" x14ac:dyDescent="0.3">
      <c r="B17" s="378"/>
      <c r="C17" s="379"/>
      <c r="D17" s="380"/>
      <c r="E17" s="379"/>
      <c r="F17" s="379"/>
      <c r="G17" s="220" t="s">
        <v>211</v>
      </c>
      <c r="H17" s="171">
        <v>76</v>
      </c>
      <c r="I17" s="151"/>
      <c r="J17" s="152"/>
      <c r="K17" s="153"/>
      <c r="L17" s="153"/>
    </row>
    <row r="18" spans="2:12" ht="27" customHeight="1" x14ac:dyDescent="0.3">
      <c r="B18" s="378"/>
      <c r="C18" s="379"/>
      <c r="D18" s="380"/>
      <c r="E18" s="379"/>
      <c r="F18" s="379"/>
      <c r="G18" s="220" t="s">
        <v>212</v>
      </c>
      <c r="H18" s="171">
        <v>71</v>
      </c>
      <c r="I18" s="151"/>
      <c r="J18" s="152"/>
    </row>
    <row r="19" spans="2:12" ht="27" customHeight="1" x14ac:dyDescent="0.3">
      <c r="B19" s="378"/>
      <c r="C19" s="379"/>
      <c r="D19" s="380"/>
      <c r="E19" s="379"/>
      <c r="F19" s="379"/>
      <c r="G19" s="220" t="s">
        <v>213</v>
      </c>
      <c r="H19" s="171">
        <v>109</v>
      </c>
      <c r="I19" s="151"/>
      <c r="J19" s="152"/>
    </row>
    <row r="20" spans="2:12" ht="27" customHeight="1" x14ac:dyDescent="0.3">
      <c r="B20" s="378"/>
      <c r="C20" s="379"/>
      <c r="D20" s="380"/>
      <c r="E20" s="379"/>
      <c r="F20" s="379"/>
      <c r="G20" s="220" t="s">
        <v>214</v>
      </c>
      <c r="H20" s="171">
        <v>108</v>
      </c>
      <c r="I20" s="151"/>
      <c r="J20" s="152"/>
    </row>
    <row r="21" spans="2:12" ht="27" customHeight="1" x14ac:dyDescent="0.3">
      <c r="B21" s="378"/>
      <c r="C21" s="379"/>
      <c r="D21" s="380"/>
      <c r="E21" s="379"/>
      <c r="F21" s="379"/>
      <c r="G21" s="220" t="s">
        <v>215</v>
      </c>
      <c r="H21" s="171">
        <v>84</v>
      </c>
      <c r="I21" s="151"/>
      <c r="J21" s="152"/>
    </row>
    <row r="22" spans="2:12" ht="27" customHeight="1" x14ac:dyDescent="0.3">
      <c r="B22" s="378"/>
      <c r="C22" s="379"/>
      <c r="D22" s="380"/>
      <c r="E22" s="379"/>
      <c r="F22" s="379"/>
      <c r="G22" s="220" t="s">
        <v>216</v>
      </c>
      <c r="H22" s="171">
        <v>37</v>
      </c>
      <c r="I22" s="151"/>
      <c r="J22" s="152"/>
    </row>
    <row r="23" spans="2:12" ht="27" customHeight="1" x14ac:dyDescent="0.3">
      <c r="B23" s="378"/>
      <c r="C23" s="379"/>
      <c r="D23" s="380"/>
      <c r="E23" s="379"/>
      <c r="F23" s="379"/>
      <c r="G23" s="220" t="s">
        <v>217</v>
      </c>
      <c r="H23" s="171">
        <v>197</v>
      </c>
      <c r="I23" s="151"/>
      <c r="J23" s="152"/>
      <c r="K23" s="153"/>
      <c r="L23" s="153"/>
    </row>
    <row r="24" spans="2:12" ht="21.75" customHeight="1" x14ac:dyDescent="0.3">
      <c r="B24" s="378"/>
      <c r="C24" s="381" t="s">
        <v>218</v>
      </c>
      <c r="D24" s="380">
        <f>+F24+F30+F35</f>
        <v>978</v>
      </c>
      <c r="E24" s="379" t="s">
        <v>219</v>
      </c>
      <c r="F24" s="379">
        <f>+H24+H25+H26+H27+H28+H29</f>
        <v>401</v>
      </c>
      <c r="G24" s="220" t="s">
        <v>220</v>
      </c>
      <c r="H24" s="171">
        <v>58</v>
      </c>
      <c r="I24" s="151"/>
    </row>
    <row r="25" spans="2:12" ht="21.75" customHeight="1" x14ac:dyDescent="0.3">
      <c r="B25" s="378"/>
      <c r="C25" s="381"/>
      <c r="D25" s="380"/>
      <c r="E25" s="379"/>
      <c r="F25" s="379"/>
      <c r="G25" s="220" t="s">
        <v>221</v>
      </c>
      <c r="H25" s="171">
        <v>55</v>
      </c>
      <c r="I25" s="151"/>
    </row>
    <row r="26" spans="2:12" ht="21.75" customHeight="1" x14ac:dyDescent="0.3">
      <c r="B26" s="378"/>
      <c r="C26" s="381"/>
      <c r="D26" s="380"/>
      <c r="E26" s="379"/>
      <c r="F26" s="379"/>
      <c r="G26" s="220" t="s">
        <v>222</v>
      </c>
      <c r="H26" s="171">
        <v>82</v>
      </c>
      <c r="I26" s="151"/>
    </row>
    <row r="27" spans="2:12" ht="21.75" customHeight="1" x14ac:dyDescent="0.3">
      <c r="B27" s="378"/>
      <c r="C27" s="381"/>
      <c r="D27" s="380"/>
      <c r="E27" s="379"/>
      <c r="F27" s="379"/>
      <c r="G27" s="220" t="s">
        <v>223</v>
      </c>
      <c r="H27" s="171">
        <v>65</v>
      </c>
      <c r="I27" s="151"/>
    </row>
    <row r="28" spans="2:12" ht="21.75" customHeight="1" x14ac:dyDescent="0.3">
      <c r="B28" s="378"/>
      <c r="C28" s="381"/>
      <c r="D28" s="380"/>
      <c r="E28" s="379"/>
      <c r="F28" s="379"/>
      <c r="G28" s="220" t="s">
        <v>224</v>
      </c>
      <c r="H28" s="171">
        <v>113</v>
      </c>
      <c r="I28" s="151"/>
    </row>
    <row r="29" spans="2:12" ht="21.75" customHeight="1" x14ac:dyDescent="0.3">
      <c r="B29" s="378"/>
      <c r="C29" s="381"/>
      <c r="D29" s="380"/>
      <c r="E29" s="379"/>
      <c r="F29" s="379"/>
      <c r="G29" s="220" t="s">
        <v>225</v>
      </c>
      <c r="H29" s="171">
        <v>28</v>
      </c>
      <c r="I29" s="151"/>
    </row>
    <row r="30" spans="2:12" ht="21.75" customHeight="1" x14ac:dyDescent="0.3">
      <c r="B30" s="378"/>
      <c r="C30" s="381"/>
      <c r="D30" s="380"/>
      <c r="E30" s="379" t="s">
        <v>226</v>
      </c>
      <c r="F30" s="379">
        <f>SUM(H30:H34)</f>
        <v>124</v>
      </c>
      <c r="G30" s="220" t="s">
        <v>227</v>
      </c>
      <c r="H30" s="171">
        <v>18</v>
      </c>
      <c r="I30" s="151"/>
    </row>
    <row r="31" spans="2:12" ht="21.75" customHeight="1" x14ac:dyDescent="0.3">
      <c r="B31" s="378"/>
      <c r="C31" s="381"/>
      <c r="D31" s="380"/>
      <c r="E31" s="379"/>
      <c r="F31" s="379"/>
      <c r="G31" s="220" t="s">
        <v>228</v>
      </c>
      <c r="H31" s="171">
        <v>29</v>
      </c>
      <c r="I31" s="151"/>
    </row>
    <row r="32" spans="2:12" ht="21.75" customHeight="1" x14ac:dyDescent="0.3">
      <c r="B32" s="378"/>
      <c r="C32" s="381"/>
      <c r="D32" s="380"/>
      <c r="E32" s="379"/>
      <c r="F32" s="379"/>
      <c r="G32" s="220" t="s">
        <v>229</v>
      </c>
      <c r="H32" s="171">
        <v>34</v>
      </c>
      <c r="I32" s="151"/>
    </row>
    <row r="33" spans="2:12" ht="21.75" customHeight="1" x14ac:dyDescent="0.3">
      <c r="B33" s="378"/>
      <c r="C33" s="381"/>
      <c r="D33" s="380"/>
      <c r="E33" s="379"/>
      <c r="F33" s="379"/>
      <c r="G33" s="220" t="s">
        <v>230</v>
      </c>
      <c r="H33" s="171">
        <v>9</v>
      </c>
      <c r="I33" s="151"/>
    </row>
    <row r="34" spans="2:12" ht="21.75" customHeight="1" x14ac:dyDescent="0.3">
      <c r="B34" s="378"/>
      <c r="C34" s="381"/>
      <c r="D34" s="380"/>
      <c r="E34" s="379"/>
      <c r="F34" s="379"/>
      <c r="G34" s="220" t="s">
        <v>231</v>
      </c>
      <c r="H34" s="171">
        <v>34</v>
      </c>
      <c r="I34" s="151"/>
    </row>
    <row r="35" spans="2:12" ht="21.75" customHeight="1" x14ac:dyDescent="0.3">
      <c r="B35" s="378"/>
      <c r="C35" s="381"/>
      <c r="D35" s="380"/>
      <c r="E35" s="379" t="s">
        <v>232</v>
      </c>
      <c r="F35" s="379">
        <f>SUM(H35:H38)</f>
        <v>453</v>
      </c>
      <c r="G35" s="220" t="s">
        <v>233</v>
      </c>
      <c r="H35" s="171">
        <v>221</v>
      </c>
      <c r="I35" s="151"/>
    </row>
    <row r="36" spans="2:12" ht="21.75" customHeight="1" x14ac:dyDescent="0.3">
      <c r="B36" s="378"/>
      <c r="C36" s="381"/>
      <c r="D36" s="380"/>
      <c r="E36" s="379"/>
      <c r="F36" s="379"/>
      <c r="G36" s="220" t="s">
        <v>234</v>
      </c>
      <c r="H36" s="171">
        <v>111</v>
      </c>
      <c r="I36" s="151"/>
    </row>
    <row r="37" spans="2:12" ht="21.75" customHeight="1" x14ac:dyDescent="0.3">
      <c r="B37" s="378"/>
      <c r="C37" s="381"/>
      <c r="D37" s="380"/>
      <c r="E37" s="379"/>
      <c r="F37" s="379"/>
      <c r="G37" s="220" t="s">
        <v>235</v>
      </c>
      <c r="H37" s="171">
        <v>55</v>
      </c>
      <c r="I37" s="151"/>
    </row>
    <row r="38" spans="2:12" ht="21.75" customHeight="1" x14ac:dyDescent="0.3">
      <c r="B38" s="378"/>
      <c r="C38" s="381"/>
      <c r="D38" s="380"/>
      <c r="E38" s="379"/>
      <c r="F38" s="379"/>
      <c r="G38" s="220" t="s">
        <v>236</v>
      </c>
      <c r="H38" s="171">
        <v>66</v>
      </c>
      <c r="I38" s="151"/>
    </row>
    <row r="39" spans="2:12" ht="48" customHeight="1" x14ac:dyDescent="0.3">
      <c r="B39" s="382" t="s">
        <v>14</v>
      </c>
      <c r="C39" s="380"/>
      <c r="D39" s="221">
        <f>SUM(D4:D38)</f>
        <v>2858</v>
      </c>
      <c r="E39" s="220"/>
      <c r="F39" s="221">
        <f>SUM(F4:F38)</f>
        <v>2858</v>
      </c>
      <c r="G39" s="221"/>
      <c r="H39" s="221">
        <f>SUM(H4:H38)</f>
        <v>2858</v>
      </c>
      <c r="I39" s="151"/>
    </row>
    <row r="40" spans="2:12" ht="21.75" customHeight="1" x14ac:dyDescent="0.3">
      <c r="B40" s="378" t="s">
        <v>153</v>
      </c>
      <c r="C40" s="379" t="s">
        <v>237</v>
      </c>
      <c r="D40" s="380">
        <f>SUM(F40:F54)</f>
        <v>1620</v>
      </c>
      <c r="E40" s="379" t="s">
        <v>238</v>
      </c>
      <c r="F40" s="379">
        <f>SUM(H40:H43)</f>
        <v>323</v>
      </c>
      <c r="G40" s="220" t="s">
        <v>239</v>
      </c>
      <c r="H40" s="171">
        <v>135</v>
      </c>
      <c r="I40" s="151"/>
      <c r="J40" s="152"/>
      <c r="K40" s="153"/>
      <c r="L40" s="153"/>
    </row>
    <row r="41" spans="2:12" ht="21.75" customHeight="1" x14ac:dyDescent="0.3">
      <c r="B41" s="378"/>
      <c r="C41" s="379"/>
      <c r="D41" s="380"/>
      <c r="E41" s="379"/>
      <c r="F41" s="379"/>
      <c r="G41" s="220" t="s">
        <v>240</v>
      </c>
      <c r="H41" s="171">
        <v>100</v>
      </c>
      <c r="I41" s="151"/>
      <c r="J41" s="152"/>
      <c r="K41" s="154"/>
      <c r="L41" s="154"/>
    </row>
    <row r="42" spans="2:12" ht="21.75" customHeight="1" x14ac:dyDescent="0.3">
      <c r="B42" s="378"/>
      <c r="C42" s="379"/>
      <c r="D42" s="380"/>
      <c r="E42" s="379"/>
      <c r="F42" s="379"/>
      <c r="G42" s="220" t="s">
        <v>241</v>
      </c>
      <c r="H42" s="171">
        <v>20</v>
      </c>
      <c r="I42" s="151"/>
      <c r="J42" s="152"/>
      <c r="K42" s="154"/>
      <c r="L42" s="154"/>
    </row>
    <row r="43" spans="2:12" ht="21.75" customHeight="1" x14ac:dyDescent="0.3">
      <c r="B43" s="378"/>
      <c r="C43" s="379"/>
      <c r="D43" s="380"/>
      <c r="E43" s="379"/>
      <c r="F43" s="379"/>
      <c r="G43" s="220" t="s">
        <v>242</v>
      </c>
      <c r="H43" s="171">
        <v>68</v>
      </c>
      <c r="I43" s="151"/>
      <c r="J43" s="152"/>
      <c r="K43" s="154"/>
      <c r="L43" s="154"/>
    </row>
    <row r="44" spans="2:12" ht="21.75" customHeight="1" x14ac:dyDescent="0.3">
      <c r="B44" s="378"/>
      <c r="C44" s="379"/>
      <c r="D44" s="380"/>
      <c r="E44" s="379" t="s">
        <v>243</v>
      </c>
      <c r="F44" s="379">
        <f>+H44+H45+H46+H47+H48</f>
        <v>427</v>
      </c>
      <c r="G44" s="220" t="s">
        <v>244</v>
      </c>
      <c r="H44" s="171">
        <v>69</v>
      </c>
      <c r="I44" s="151"/>
      <c r="J44" s="152"/>
      <c r="K44" s="154"/>
      <c r="L44" s="154"/>
    </row>
    <row r="45" spans="2:12" ht="21.75" customHeight="1" x14ac:dyDescent="0.3">
      <c r="B45" s="378"/>
      <c r="C45" s="379"/>
      <c r="D45" s="380"/>
      <c r="E45" s="379"/>
      <c r="F45" s="379"/>
      <c r="G45" s="220" t="s">
        <v>245</v>
      </c>
      <c r="H45" s="171">
        <v>64</v>
      </c>
      <c r="I45" s="151"/>
      <c r="J45" s="152"/>
      <c r="K45" s="154"/>
      <c r="L45" s="154"/>
    </row>
    <row r="46" spans="2:12" ht="21.75" customHeight="1" x14ac:dyDescent="0.3">
      <c r="B46" s="378"/>
      <c r="C46" s="379"/>
      <c r="D46" s="380"/>
      <c r="E46" s="379"/>
      <c r="F46" s="379"/>
      <c r="G46" s="220" t="s">
        <v>246</v>
      </c>
      <c r="H46" s="171">
        <v>167</v>
      </c>
      <c r="I46" s="151"/>
      <c r="J46" s="152"/>
      <c r="K46" s="154"/>
      <c r="L46" s="154"/>
    </row>
    <row r="47" spans="2:12" ht="21.75" customHeight="1" x14ac:dyDescent="0.3">
      <c r="B47" s="378"/>
      <c r="C47" s="379"/>
      <c r="D47" s="380"/>
      <c r="E47" s="379"/>
      <c r="F47" s="379"/>
      <c r="G47" s="220" t="s">
        <v>247</v>
      </c>
      <c r="H47" s="171">
        <v>96</v>
      </c>
      <c r="I47" s="151"/>
      <c r="J47" s="152"/>
      <c r="K47" s="154"/>
      <c r="L47" s="154"/>
    </row>
    <row r="48" spans="2:12" ht="21.75" customHeight="1" x14ac:dyDescent="0.3">
      <c r="B48" s="378"/>
      <c r="C48" s="379"/>
      <c r="D48" s="380"/>
      <c r="E48" s="379"/>
      <c r="F48" s="379"/>
      <c r="G48" s="220" t="s">
        <v>248</v>
      </c>
      <c r="H48" s="171">
        <v>31</v>
      </c>
      <c r="I48" s="151"/>
      <c r="J48" s="152"/>
      <c r="K48" s="154"/>
      <c r="L48" s="154"/>
    </row>
    <row r="49" spans="2:12" ht="21.75" customHeight="1" x14ac:dyDescent="0.3">
      <c r="B49" s="378"/>
      <c r="C49" s="379"/>
      <c r="D49" s="380"/>
      <c r="E49" s="379" t="s">
        <v>249</v>
      </c>
      <c r="F49" s="379">
        <f>SUM(H49:H51)</f>
        <v>709</v>
      </c>
      <c r="G49" s="220" t="s">
        <v>250</v>
      </c>
      <c r="H49" s="171">
        <v>231</v>
      </c>
      <c r="I49" s="151"/>
      <c r="J49" s="152"/>
      <c r="K49" s="154"/>
      <c r="L49" s="154"/>
    </row>
    <row r="50" spans="2:12" ht="21.75" customHeight="1" x14ac:dyDescent="0.3">
      <c r="B50" s="378"/>
      <c r="C50" s="379"/>
      <c r="D50" s="380"/>
      <c r="E50" s="379"/>
      <c r="F50" s="379"/>
      <c r="G50" s="220" t="s">
        <v>251</v>
      </c>
      <c r="H50" s="171">
        <v>250</v>
      </c>
      <c r="I50" s="151"/>
      <c r="J50" s="152"/>
      <c r="K50" s="154"/>
      <c r="L50" s="154"/>
    </row>
    <row r="51" spans="2:12" ht="21.75" customHeight="1" x14ac:dyDescent="0.3">
      <c r="B51" s="378"/>
      <c r="C51" s="379"/>
      <c r="D51" s="380"/>
      <c r="E51" s="379"/>
      <c r="F51" s="379"/>
      <c r="G51" s="220" t="s">
        <v>252</v>
      </c>
      <c r="H51" s="171">
        <v>228</v>
      </c>
      <c r="I51" s="151"/>
      <c r="J51" s="152"/>
      <c r="K51" s="154"/>
      <c r="L51" s="154"/>
    </row>
    <row r="52" spans="2:12" ht="21.75" customHeight="1" x14ac:dyDescent="0.3">
      <c r="B52" s="378"/>
      <c r="C52" s="379"/>
      <c r="D52" s="380"/>
      <c r="E52" s="379" t="s">
        <v>253</v>
      </c>
      <c r="F52" s="379">
        <f>+H52+H53+H54</f>
        <v>161</v>
      </c>
      <c r="G52" s="220" t="s">
        <v>254</v>
      </c>
      <c r="H52" s="171">
        <v>96</v>
      </c>
      <c r="I52" s="151"/>
      <c r="J52" s="152"/>
      <c r="K52" s="154"/>
      <c r="L52" s="154"/>
    </row>
    <row r="53" spans="2:12" ht="21.75" customHeight="1" x14ac:dyDescent="0.3">
      <c r="B53" s="378"/>
      <c r="C53" s="379"/>
      <c r="D53" s="380"/>
      <c r="E53" s="379"/>
      <c r="F53" s="379"/>
      <c r="G53" s="220" t="s">
        <v>255</v>
      </c>
      <c r="H53" s="171">
        <v>35</v>
      </c>
      <c r="I53" s="151"/>
      <c r="J53" s="152"/>
    </row>
    <row r="54" spans="2:12" ht="21.75" customHeight="1" x14ac:dyDescent="0.3">
      <c r="B54" s="378"/>
      <c r="C54" s="379"/>
      <c r="D54" s="380"/>
      <c r="E54" s="379"/>
      <c r="F54" s="379"/>
      <c r="G54" s="220" t="s">
        <v>256</v>
      </c>
      <c r="H54" s="171">
        <v>30</v>
      </c>
      <c r="I54" s="151"/>
      <c r="J54" s="152"/>
    </row>
    <row r="55" spans="2:12" ht="21.75" customHeight="1" x14ac:dyDescent="0.3">
      <c r="B55" s="378"/>
      <c r="C55" s="379" t="s">
        <v>52</v>
      </c>
      <c r="D55" s="380">
        <f>F55+F58+F61+F64</f>
        <v>1281</v>
      </c>
      <c r="E55" s="379" t="s">
        <v>257</v>
      </c>
      <c r="F55" s="379">
        <f>+H55+H56+H57</f>
        <v>288</v>
      </c>
      <c r="G55" s="220" t="s">
        <v>258</v>
      </c>
      <c r="H55" s="171">
        <v>83</v>
      </c>
      <c r="I55" s="151"/>
      <c r="J55" s="152"/>
    </row>
    <row r="56" spans="2:12" ht="21.75" customHeight="1" x14ac:dyDescent="0.3">
      <c r="B56" s="378"/>
      <c r="C56" s="379"/>
      <c r="D56" s="380"/>
      <c r="E56" s="379"/>
      <c r="F56" s="379"/>
      <c r="G56" s="220" t="s">
        <v>259</v>
      </c>
      <c r="H56" s="171">
        <v>49</v>
      </c>
      <c r="I56" s="151"/>
      <c r="J56" s="152"/>
    </row>
    <row r="57" spans="2:12" ht="21.75" customHeight="1" x14ac:dyDescent="0.3">
      <c r="B57" s="378"/>
      <c r="C57" s="379"/>
      <c r="D57" s="380"/>
      <c r="E57" s="379"/>
      <c r="F57" s="379"/>
      <c r="G57" s="220" t="s">
        <v>260</v>
      </c>
      <c r="H57" s="171">
        <v>156</v>
      </c>
      <c r="I57" s="151"/>
      <c r="J57" s="152"/>
    </row>
    <row r="58" spans="2:12" ht="21.75" customHeight="1" x14ac:dyDescent="0.3">
      <c r="B58" s="378"/>
      <c r="C58" s="379"/>
      <c r="D58" s="380"/>
      <c r="E58" s="379" t="s">
        <v>261</v>
      </c>
      <c r="F58" s="379">
        <f>+H58+H59+H60</f>
        <v>131</v>
      </c>
      <c r="G58" s="220" t="s">
        <v>262</v>
      </c>
      <c r="H58" s="171">
        <v>18</v>
      </c>
      <c r="I58" s="151"/>
      <c r="J58" s="152"/>
    </row>
    <row r="59" spans="2:12" ht="21.75" customHeight="1" x14ac:dyDescent="0.3">
      <c r="B59" s="378"/>
      <c r="C59" s="379"/>
      <c r="D59" s="380"/>
      <c r="E59" s="379"/>
      <c r="F59" s="379"/>
      <c r="G59" s="220" t="s">
        <v>263</v>
      </c>
      <c r="H59" s="171">
        <v>37</v>
      </c>
      <c r="I59" s="151"/>
      <c r="J59" s="152"/>
    </row>
    <row r="60" spans="2:12" ht="21.75" customHeight="1" x14ac:dyDescent="0.3">
      <c r="B60" s="378"/>
      <c r="C60" s="379"/>
      <c r="D60" s="380"/>
      <c r="E60" s="379"/>
      <c r="F60" s="379"/>
      <c r="G60" s="220" t="s">
        <v>264</v>
      </c>
      <c r="H60" s="171">
        <v>76</v>
      </c>
      <c r="I60" s="151"/>
      <c r="J60" s="152"/>
    </row>
    <row r="61" spans="2:12" ht="21.75" customHeight="1" x14ac:dyDescent="0.3">
      <c r="B61" s="378"/>
      <c r="C61" s="379"/>
      <c r="D61" s="380"/>
      <c r="E61" s="379" t="s">
        <v>265</v>
      </c>
      <c r="F61" s="379">
        <f>H61+H62+H63</f>
        <v>461</v>
      </c>
      <c r="G61" s="220" t="s">
        <v>266</v>
      </c>
      <c r="H61" s="171">
        <v>128</v>
      </c>
      <c r="I61" s="151"/>
      <c r="J61" s="152"/>
    </row>
    <row r="62" spans="2:12" ht="21.75" customHeight="1" x14ac:dyDescent="0.3">
      <c r="B62" s="378"/>
      <c r="C62" s="379"/>
      <c r="D62" s="380"/>
      <c r="E62" s="379"/>
      <c r="F62" s="379"/>
      <c r="G62" s="220" t="s">
        <v>267</v>
      </c>
      <c r="H62" s="171">
        <v>188</v>
      </c>
      <c r="I62" s="151"/>
      <c r="J62" s="152"/>
    </row>
    <row r="63" spans="2:12" ht="21.75" customHeight="1" x14ac:dyDescent="0.3">
      <c r="B63" s="378"/>
      <c r="C63" s="379"/>
      <c r="D63" s="380"/>
      <c r="E63" s="379"/>
      <c r="F63" s="379"/>
      <c r="G63" s="220" t="s">
        <v>268</v>
      </c>
      <c r="H63" s="171">
        <v>145</v>
      </c>
      <c r="I63" s="151"/>
      <c r="J63" s="152"/>
    </row>
    <row r="64" spans="2:12" ht="21.75" customHeight="1" x14ac:dyDescent="0.3">
      <c r="B64" s="378"/>
      <c r="C64" s="379"/>
      <c r="D64" s="380"/>
      <c r="E64" s="379" t="s">
        <v>269</v>
      </c>
      <c r="F64" s="379">
        <f>+H64+H65+H66+H67</f>
        <v>401</v>
      </c>
      <c r="G64" s="220" t="s">
        <v>270</v>
      </c>
      <c r="H64" s="171">
        <v>66</v>
      </c>
      <c r="I64" s="151"/>
      <c r="J64" s="152"/>
    </row>
    <row r="65" spans="2:10" ht="21.75" customHeight="1" x14ac:dyDescent="0.3">
      <c r="B65" s="378"/>
      <c r="C65" s="379"/>
      <c r="D65" s="380"/>
      <c r="E65" s="379"/>
      <c r="F65" s="379"/>
      <c r="G65" s="220" t="s">
        <v>271</v>
      </c>
      <c r="H65" s="171">
        <v>83</v>
      </c>
      <c r="I65" s="151"/>
      <c r="J65" s="383"/>
    </row>
    <row r="66" spans="2:10" ht="21.75" customHeight="1" x14ac:dyDescent="0.3">
      <c r="B66" s="378"/>
      <c r="C66" s="379"/>
      <c r="D66" s="380"/>
      <c r="E66" s="379"/>
      <c r="F66" s="379"/>
      <c r="G66" s="220" t="s">
        <v>272</v>
      </c>
      <c r="H66" s="171">
        <v>79</v>
      </c>
      <c r="I66" s="151"/>
      <c r="J66" s="383"/>
    </row>
    <row r="67" spans="2:10" ht="21.75" customHeight="1" x14ac:dyDescent="0.3">
      <c r="B67" s="378"/>
      <c r="C67" s="379"/>
      <c r="D67" s="380"/>
      <c r="E67" s="379"/>
      <c r="F67" s="379"/>
      <c r="G67" s="220" t="s">
        <v>273</v>
      </c>
      <c r="H67" s="171">
        <v>173</v>
      </c>
      <c r="I67" s="151"/>
      <c r="J67" s="14"/>
    </row>
    <row r="68" spans="2:10" ht="42.75" customHeight="1" x14ac:dyDescent="0.3">
      <c r="B68" s="382" t="s">
        <v>14</v>
      </c>
      <c r="C68" s="380"/>
      <c r="D68" s="155">
        <f>SUM(D40:D67)</f>
        <v>2901</v>
      </c>
      <c r="E68" s="156"/>
      <c r="F68" s="221">
        <f>SUM(F40:F67)</f>
        <v>2901</v>
      </c>
      <c r="G68" s="157"/>
      <c r="H68" s="172">
        <f>SUM(H40:H67)</f>
        <v>2901</v>
      </c>
      <c r="I68" s="151"/>
    </row>
    <row r="69" spans="2:10" ht="48.75" customHeight="1" x14ac:dyDescent="0.3">
      <c r="B69" s="384" t="s">
        <v>430</v>
      </c>
      <c r="C69" s="385"/>
      <c r="D69" s="385"/>
      <c r="E69" s="385"/>
      <c r="F69" s="385"/>
      <c r="G69" s="385"/>
      <c r="H69" s="386"/>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90" t="s">
        <v>21</v>
      </c>
      <c r="C71" s="387" t="s">
        <v>118</v>
      </c>
      <c r="D71" s="388">
        <f>SUM(F71:F79)</f>
        <v>453</v>
      </c>
      <c r="E71" s="389" t="s">
        <v>274</v>
      </c>
      <c r="F71" s="381">
        <f>SUM(H71:H74)</f>
        <v>238</v>
      </c>
      <c r="G71" s="222" t="s">
        <v>275</v>
      </c>
      <c r="H71" s="171">
        <v>94</v>
      </c>
      <c r="I71" s="158"/>
      <c r="J71" s="149"/>
    </row>
    <row r="72" spans="2:10" s="150" customFormat="1" ht="30.75" customHeight="1" x14ac:dyDescent="0.35">
      <c r="B72" s="390"/>
      <c r="C72" s="387"/>
      <c r="D72" s="388"/>
      <c r="E72" s="389"/>
      <c r="F72" s="381"/>
      <c r="G72" s="222" t="s">
        <v>276</v>
      </c>
      <c r="H72" s="171">
        <v>40</v>
      </c>
      <c r="I72" s="158"/>
      <c r="J72" s="149"/>
    </row>
    <row r="73" spans="2:10" s="150" customFormat="1" ht="30.75" customHeight="1" x14ac:dyDescent="0.35">
      <c r="B73" s="390"/>
      <c r="C73" s="387"/>
      <c r="D73" s="388"/>
      <c r="E73" s="381"/>
      <c r="F73" s="381"/>
      <c r="G73" s="222" t="s">
        <v>277</v>
      </c>
      <c r="H73" s="171">
        <v>91</v>
      </c>
      <c r="I73" s="158"/>
      <c r="J73" s="149"/>
    </row>
    <row r="74" spans="2:10" s="150" customFormat="1" ht="30.75" customHeight="1" x14ac:dyDescent="0.35">
      <c r="B74" s="390"/>
      <c r="C74" s="387"/>
      <c r="D74" s="388"/>
      <c r="E74" s="381"/>
      <c r="F74" s="381"/>
      <c r="G74" s="222" t="s">
        <v>278</v>
      </c>
      <c r="H74" s="171">
        <v>13</v>
      </c>
      <c r="I74" s="158"/>
      <c r="J74" s="149"/>
    </row>
    <row r="75" spans="2:10" s="150" customFormat="1" ht="30.75" customHeight="1" x14ac:dyDescent="0.35">
      <c r="B75" s="390"/>
      <c r="C75" s="387"/>
      <c r="D75" s="388"/>
      <c r="E75" s="381" t="s">
        <v>279</v>
      </c>
      <c r="F75" s="381">
        <f>SUM(H75:H79)</f>
        <v>215</v>
      </c>
      <c r="G75" s="222" t="s">
        <v>280</v>
      </c>
      <c r="H75" s="171">
        <v>28</v>
      </c>
      <c r="I75" s="158"/>
      <c r="J75" s="149"/>
    </row>
    <row r="76" spans="2:10" s="150" customFormat="1" ht="30.75" customHeight="1" x14ac:dyDescent="0.35">
      <c r="B76" s="390"/>
      <c r="C76" s="387"/>
      <c r="D76" s="388"/>
      <c r="E76" s="381"/>
      <c r="F76" s="381"/>
      <c r="G76" s="222" t="s">
        <v>281</v>
      </c>
      <c r="H76" s="171">
        <v>62</v>
      </c>
      <c r="I76" s="158"/>
      <c r="J76" s="149"/>
    </row>
    <row r="77" spans="2:10" s="150" customFormat="1" ht="30.75" customHeight="1" x14ac:dyDescent="0.35">
      <c r="B77" s="390"/>
      <c r="C77" s="387"/>
      <c r="D77" s="388"/>
      <c r="E77" s="381"/>
      <c r="F77" s="381"/>
      <c r="G77" s="222" t="s">
        <v>282</v>
      </c>
      <c r="H77" s="171">
        <v>13</v>
      </c>
      <c r="I77" s="158"/>
      <c r="J77" s="149"/>
    </row>
    <row r="78" spans="2:10" s="150" customFormat="1" ht="30.75" customHeight="1" x14ac:dyDescent="0.35">
      <c r="B78" s="390"/>
      <c r="C78" s="387"/>
      <c r="D78" s="388"/>
      <c r="E78" s="381"/>
      <c r="F78" s="381"/>
      <c r="G78" s="222" t="s">
        <v>283</v>
      </c>
      <c r="H78" s="171">
        <v>98</v>
      </c>
      <c r="I78" s="158"/>
      <c r="J78" s="149"/>
    </row>
    <row r="79" spans="2:10" s="150" customFormat="1" ht="30.75" customHeight="1" x14ac:dyDescent="0.35">
      <c r="B79" s="390"/>
      <c r="C79" s="387"/>
      <c r="D79" s="388"/>
      <c r="E79" s="381"/>
      <c r="F79" s="381"/>
      <c r="G79" s="222" t="s">
        <v>284</v>
      </c>
      <c r="H79" s="171">
        <v>14</v>
      </c>
      <c r="I79" s="158"/>
      <c r="J79" s="149"/>
    </row>
    <row r="80" spans="2:10" s="150" customFormat="1" ht="30.75" customHeight="1" x14ac:dyDescent="0.35">
      <c r="B80" s="390"/>
      <c r="C80" s="387" t="s">
        <v>285</v>
      </c>
      <c r="D80" s="388">
        <f>SUM(F80:F97)</f>
        <v>605</v>
      </c>
      <c r="E80" s="381" t="s">
        <v>286</v>
      </c>
      <c r="F80" s="381">
        <f>SUM(H80:H85)</f>
        <v>72</v>
      </c>
      <c r="G80" s="222" t="s">
        <v>287</v>
      </c>
      <c r="H80" s="171">
        <v>25</v>
      </c>
      <c r="I80" s="158"/>
      <c r="J80" s="149"/>
    </row>
    <row r="81" spans="2:10" s="150" customFormat="1" ht="30.75" customHeight="1" x14ac:dyDescent="0.35">
      <c r="B81" s="390"/>
      <c r="C81" s="387"/>
      <c r="D81" s="388"/>
      <c r="E81" s="381"/>
      <c r="F81" s="381"/>
      <c r="G81" s="222" t="s">
        <v>288</v>
      </c>
      <c r="H81" s="171">
        <v>2</v>
      </c>
      <c r="I81" s="158"/>
      <c r="J81" s="149"/>
    </row>
    <row r="82" spans="2:10" s="150" customFormat="1" ht="30.75" customHeight="1" x14ac:dyDescent="0.35">
      <c r="B82" s="390"/>
      <c r="C82" s="387"/>
      <c r="D82" s="388"/>
      <c r="E82" s="381"/>
      <c r="F82" s="381"/>
      <c r="G82" s="222" t="s">
        <v>289</v>
      </c>
      <c r="H82" s="171">
        <v>1</v>
      </c>
      <c r="I82" s="158"/>
      <c r="J82" s="149"/>
    </row>
    <row r="83" spans="2:10" s="150" customFormat="1" ht="30.75" customHeight="1" x14ac:dyDescent="0.35">
      <c r="B83" s="390"/>
      <c r="C83" s="387"/>
      <c r="D83" s="388"/>
      <c r="E83" s="381"/>
      <c r="F83" s="381"/>
      <c r="G83" s="222" t="s">
        <v>290</v>
      </c>
      <c r="H83" s="171">
        <v>19</v>
      </c>
      <c r="I83" s="158"/>
      <c r="J83" s="149"/>
    </row>
    <row r="84" spans="2:10" s="150" customFormat="1" ht="30.75" customHeight="1" x14ac:dyDescent="0.35">
      <c r="B84" s="390"/>
      <c r="C84" s="387"/>
      <c r="D84" s="388"/>
      <c r="E84" s="381"/>
      <c r="F84" s="381"/>
      <c r="G84" s="222" t="s">
        <v>291</v>
      </c>
      <c r="H84" s="171">
        <v>10</v>
      </c>
      <c r="I84" s="158"/>
      <c r="J84" s="149"/>
    </row>
    <row r="85" spans="2:10" s="150" customFormat="1" ht="30.75" customHeight="1" x14ac:dyDescent="0.35">
      <c r="B85" s="390"/>
      <c r="C85" s="387"/>
      <c r="D85" s="388"/>
      <c r="E85" s="381"/>
      <c r="F85" s="381"/>
      <c r="G85" s="222" t="s">
        <v>292</v>
      </c>
      <c r="H85" s="171">
        <v>15</v>
      </c>
      <c r="I85" s="158"/>
      <c r="J85" s="149"/>
    </row>
    <row r="86" spans="2:10" s="150" customFormat="1" ht="30.75" customHeight="1" x14ac:dyDescent="0.35">
      <c r="B86" s="390"/>
      <c r="C86" s="387"/>
      <c r="D86" s="388"/>
      <c r="E86" s="381" t="s">
        <v>293</v>
      </c>
      <c r="F86" s="381">
        <f>H86+H87+H88</f>
        <v>163</v>
      </c>
      <c r="G86" s="222" t="s">
        <v>294</v>
      </c>
      <c r="H86" s="171">
        <v>2</v>
      </c>
      <c r="I86" s="158"/>
      <c r="J86" s="149"/>
    </row>
    <row r="87" spans="2:10" s="150" customFormat="1" ht="30.75" customHeight="1" x14ac:dyDescent="0.35">
      <c r="B87" s="390"/>
      <c r="C87" s="387"/>
      <c r="D87" s="388"/>
      <c r="E87" s="381"/>
      <c r="F87" s="381"/>
      <c r="G87" s="222" t="s">
        <v>295</v>
      </c>
      <c r="H87" s="171">
        <v>4</v>
      </c>
      <c r="I87" s="158"/>
      <c r="J87" s="149"/>
    </row>
    <row r="88" spans="2:10" s="150" customFormat="1" ht="30.75" customHeight="1" x14ac:dyDescent="0.35">
      <c r="B88" s="390"/>
      <c r="C88" s="387"/>
      <c r="D88" s="388"/>
      <c r="E88" s="381"/>
      <c r="F88" s="381"/>
      <c r="G88" s="222" t="s">
        <v>296</v>
      </c>
      <c r="H88" s="171">
        <v>157</v>
      </c>
      <c r="I88" s="158"/>
      <c r="J88" s="149"/>
    </row>
    <row r="89" spans="2:10" s="150" customFormat="1" ht="30.75" customHeight="1" x14ac:dyDescent="0.35">
      <c r="B89" s="390"/>
      <c r="C89" s="387"/>
      <c r="D89" s="388"/>
      <c r="E89" s="381" t="s">
        <v>297</v>
      </c>
      <c r="F89" s="381">
        <f>SUM(H89:H92)</f>
        <v>227</v>
      </c>
      <c r="G89" s="222" t="s">
        <v>298</v>
      </c>
      <c r="H89" s="171">
        <v>35</v>
      </c>
      <c r="I89" s="158"/>
      <c r="J89" s="149"/>
    </row>
    <row r="90" spans="2:10" s="150" customFormat="1" ht="30.75" customHeight="1" x14ac:dyDescent="0.35">
      <c r="B90" s="390"/>
      <c r="C90" s="387"/>
      <c r="D90" s="388"/>
      <c r="E90" s="381"/>
      <c r="F90" s="381"/>
      <c r="G90" s="222" t="s">
        <v>299</v>
      </c>
      <c r="H90" s="171">
        <v>65</v>
      </c>
      <c r="I90" s="158"/>
      <c r="J90" s="149"/>
    </row>
    <row r="91" spans="2:10" s="150" customFormat="1" ht="30.75" customHeight="1" x14ac:dyDescent="0.35">
      <c r="B91" s="390"/>
      <c r="C91" s="387"/>
      <c r="D91" s="388"/>
      <c r="E91" s="381"/>
      <c r="F91" s="381"/>
      <c r="G91" s="222" t="s">
        <v>300</v>
      </c>
      <c r="H91" s="171">
        <v>89</v>
      </c>
      <c r="I91" s="158"/>
      <c r="J91" s="149"/>
    </row>
    <row r="92" spans="2:10" s="150" customFormat="1" ht="30.75" customHeight="1" x14ac:dyDescent="0.35">
      <c r="B92" s="390"/>
      <c r="C92" s="387"/>
      <c r="D92" s="388"/>
      <c r="E92" s="381"/>
      <c r="F92" s="381"/>
      <c r="G92" s="222" t="s">
        <v>301</v>
      </c>
      <c r="H92" s="171">
        <v>38</v>
      </c>
      <c r="I92" s="158"/>
      <c r="J92" s="149"/>
    </row>
    <row r="93" spans="2:10" s="150" customFormat="1" ht="30.75" customHeight="1" x14ac:dyDescent="0.35">
      <c r="B93" s="390"/>
      <c r="C93" s="387"/>
      <c r="D93" s="388"/>
      <c r="E93" s="381" t="s">
        <v>302</v>
      </c>
      <c r="F93" s="381">
        <f>SUM(H93:H97)</f>
        <v>143</v>
      </c>
      <c r="G93" s="222" t="s">
        <v>303</v>
      </c>
      <c r="H93" s="171">
        <v>112</v>
      </c>
      <c r="I93" s="158"/>
      <c r="J93" s="149"/>
    </row>
    <row r="94" spans="2:10" s="150" customFormat="1" ht="30.75" customHeight="1" x14ac:dyDescent="0.35">
      <c r="B94" s="390"/>
      <c r="C94" s="387"/>
      <c r="D94" s="388"/>
      <c r="E94" s="381"/>
      <c r="F94" s="381"/>
      <c r="G94" s="222" t="s">
        <v>304</v>
      </c>
      <c r="H94" s="171">
        <v>11</v>
      </c>
      <c r="I94" s="158"/>
      <c r="J94" s="149"/>
    </row>
    <row r="95" spans="2:10" s="150" customFormat="1" ht="30.75" customHeight="1" x14ac:dyDescent="0.35">
      <c r="B95" s="390"/>
      <c r="C95" s="387"/>
      <c r="D95" s="388"/>
      <c r="E95" s="381"/>
      <c r="F95" s="381"/>
      <c r="G95" s="222" t="s">
        <v>305</v>
      </c>
      <c r="H95" s="171">
        <v>3</v>
      </c>
      <c r="I95" s="158"/>
      <c r="J95" s="149"/>
    </row>
    <row r="96" spans="2:10" s="150" customFormat="1" ht="30.75" customHeight="1" x14ac:dyDescent="0.35">
      <c r="B96" s="390"/>
      <c r="C96" s="387"/>
      <c r="D96" s="388"/>
      <c r="E96" s="381"/>
      <c r="F96" s="381"/>
      <c r="G96" s="222" t="s">
        <v>306</v>
      </c>
      <c r="H96" s="171">
        <v>16</v>
      </c>
      <c r="I96" s="158"/>
      <c r="J96" s="149"/>
    </row>
    <row r="97" spans="2:10" s="150" customFormat="1" ht="24.75" customHeight="1" x14ac:dyDescent="0.35">
      <c r="B97" s="390"/>
      <c r="C97" s="387"/>
      <c r="D97" s="388"/>
      <c r="E97" s="381"/>
      <c r="F97" s="381"/>
      <c r="G97" s="222" t="s">
        <v>307</v>
      </c>
      <c r="H97" s="171">
        <v>1</v>
      </c>
      <c r="I97" s="158"/>
      <c r="J97" s="149"/>
    </row>
    <row r="98" spans="2:10" s="150" customFormat="1" ht="30.75" customHeight="1" x14ac:dyDescent="0.35">
      <c r="B98" s="390"/>
      <c r="C98" s="387" t="s">
        <v>308</v>
      </c>
      <c r="D98" s="388">
        <f>+F98+F101+F106+F111</f>
        <v>132</v>
      </c>
      <c r="E98" s="381" t="s">
        <v>309</v>
      </c>
      <c r="F98" s="381">
        <f>+H98+H99+H100</f>
        <v>45</v>
      </c>
      <c r="G98" s="222" t="s">
        <v>310</v>
      </c>
      <c r="H98" s="171">
        <v>27</v>
      </c>
      <c r="I98" s="158"/>
      <c r="J98" s="149"/>
    </row>
    <row r="99" spans="2:10" s="150" customFormat="1" ht="30.75" customHeight="1" x14ac:dyDescent="0.35">
      <c r="B99" s="390"/>
      <c r="C99" s="387"/>
      <c r="D99" s="388"/>
      <c r="E99" s="381"/>
      <c r="F99" s="381"/>
      <c r="G99" s="222" t="s">
        <v>311</v>
      </c>
      <c r="H99" s="171">
        <v>7</v>
      </c>
      <c r="I99" s="158"/>
      <c r="J99" s="149"/>
    </row>
    <row r="100" spans="2:10" s="150" customFormat="1" ht="30.75" customHeight="1" x14ac:dyDescent="0.35">
      <c r="B100" s="390"/>
      <c r="C100" s="387"/>
      <c r="D100" s="388"/>
      <c r="E100" s="381"/>
      <c r="F100" s="381"/>
      <c r="G100" s="222" t="s">
        <v>312</v>
      </c>
      <c r="H100" s="171">
        <v>11</v>
      </c>
      <c r="I100" s="158"/>
      <c r="J100" s="149"/>
    </row>
    <row r="101" spans="2:10" s="150" customFormat="1" ht="30.75" customHeight="1" x14ac:dyDescent="0.35">
      <c r="B101" s="390"/>
      <c r="C101" s="387"/>
      <c r="D101" s="388"/>
      <c r="E101" s="381" t="s">
        <v>313</v>
      </c>
      <c r="F101" s="381">
        <f>+H101+H102+H103+H104+H105</f>
        <v>20</v>
      </c>
      <c r="G101" s="222" t="s">
        <v>314</v>
      </c>
      <c r="H101" s="171">
        <v>10</v>
      </c>
      <c r="I101" s="158"/>
      <c r="J101" s="149"/>
    </row>
    <row r="102" spans="2:10" s="150" customFormat="1" ht="30.75" customHeight="1" x14ac:dyDescent="0.35">
      <c r="B102" s="390"/>
      <c r="C102" s="387"/>
      <c r="D102" s="388"/>
      <c r="E102" s="381"/>
      <c r="F102" s="381"/>
      <c r="G102" s="222" t="s">
        <v>315</v>
      </c>
      <c r="H102" s="171">
        <v>3</v>
      </c>
      <c r="I102" s="158"/>
      <c r="J102" s="149"/>
    </row>
    <row r="103" spans="2:10" s="150" customFormat="1" ht="30.75" customHeight="1" x14ac:dyDescent="0.35">
      <c r="B103" s="390"/>
      <c r="C103" s="387"/>
      <c r="D103" s="388"/>
      <c r="E103" s="381"/>
      <c r="F103" s="381"/>
      <c r="G103" s="222" t="s">
        <v>316</v>
      </c>
      <c r="H103" s="171">
        <v>0</v>
      </c>
      <c r="I103" s="158"/>
      <c r="J103" s="149"/>
    </row>
    <row r="104" spans="2:10" s="150" customFormat="1" ht="30.75" customHeight="1" x14ac:dyDescent="0.35">
      <c r="B104" s="390"/>
      <c r="C104" s="387"/>
      <c r="D104" s="388"/>
      <c r="E104" s="381"/>
      <c r="F104" s="381"/>
      <c r="G104" s="222" t="s">
        <v>317</v>
      </c>
      <c r="H104" s="171">
        <v>7</v>
      </c>
      <c r="I104" s="158"/>
      <c r="J104" s="149"/>
    </row>
    <row r="105" spans="2:10" s="150" customFormat="1" ht="30.75" customHeight="1" x14ac:dyDescent="0.35">
      <c r="B105" s="390"/>
      <c r="C105" s="387"/>
      <c r="D105" s="388"/>
      <c r="E105" s="381"/>
      <c r="F105" s="381"/>
      <c r="G105" s="222" t="s">
        <v>318</v>
      </c>
      <c r="H105" s="171">
        <v>0</v>
      </c>
      <c r="I105" s="158"/>
      <c r="J105" s="149"/>
    </row>
    <row r="106" spans="2:10" s="150" customFormat="1" ht="30.75" customHeight="1" x14ac:dyDescent="0.35">
      <c r="B106" s="390"/>
      <c r="C106" s="387"/>
      <c r="D106" s="388"/>
      <c r="E106" s="381" t="s">
        <v>319</v>
      </c>
      <c r="F106" s="381">
        <f>SUM(H106:H110)</f>
        <v>47</v>
      </c>
      <c r="G106" s="222" t="s">
        <v>320</v>
      </c>
      <c r="H106" s="171">
        <v>8</v>
      </c>
      <c r="I106" s="158"/>
      <c r="J106" s="149"/>
    </row>
    <row r="107" spans="2:10" s="150" customFormat="1" ht="30.75" customHeight="1" x14ac:dyDescent="0.35">
      <c r="B107" s="390"/>
      <c r="C107" s="387"/>
      <c r="D107" s="388"/>
      <c r="E107" s="381"/>
      <c r="F107" s="381"/>
      <c r="G107" s="222" t="s">
        <v>321</v>
      </c>
      <c r="H107" s="171">
        <v>12</v>
      </c>
      <c r="I107" s="158"/>
      <c r="J107" s="149"/>
    </row>
    <row r="108" spans="2:10" s="150" customFormat="1" ht="30.75" customHeight="1" x14ac:dyDescent="0.35">
      <c r="B108" s="390"/>
      <c r="C108" s="387"/>
      <c r="D108" s="388"/>
      <c r="E108" s="381"/>
      <c r="F108" s="381"/>
      <c r="G108" s="222" t="s">
        <v>322</v>
      </c>
      <c r="H108" s="171">
        <v>0</v>
      </c>
      <c r="I108" s="158"/>
      <c r="J108" s="149"/>
    </row>
    <row r="109" spans="2:10" s="150" customFormat="1" ht="30.75" customHeight="1" x14ac:dyDescent="0.35">
      <c r="B109" s="390"/>
      <c r="C109" s="387"/>
      <c r="D109" s="388"/>
      <c r="E109" s="381"/>
      <c r="F109" s="381"/>
      <c r="G109" s="222" t="s">
        <v>323</v>
      </c>
      <c r="H109" s="171">
        <v>14</v>
      </c>
      <c r="I109" s="158"/>
      <c r="J109" s="149"/>
    </row>
    <row r="110" spans="2:10" s="150" customFormat="1" ht="27" customHeight="1" x14ac:dyDescent="0.35">
      <c r="B110" s="390"/>
      <c r="C110" s="387"/>
      <c r="D110" s="388"/>
      <c r="E110" s="381"/>
      <c r="F110" s="381"/>
      <c r="G110" s="222" t="s">
        <v>324</v>
      </c>
      <c r="H110" s="171">
        <v>13</v>
      </c>
      <c r="I110" s="158"/>
      <c r="J110" s="149"/>
    </row>
    <row r="111" spans="2:10" s="150" customFormat="1" ht="30.75" customHeight="1" x14ac:dyDescent="0.35">
      <c r="B111" s="390"/>
      <c r="C111" s="387"/>
      <c r="D111" s="388"/>
      <c r="E111" s="381" t="s">
        <v>325</v>
      </c>
      <c r="F111" s="381">
        <f>+H111+H112+H113+H114</f>
        <v>20</v>
      </c>
      <c r="G111" s="222" t="s">
        <v>326</v>
      </c>
      <c r="H111" s="171">
        <v>10</v>
      </c>
      <c r="I111" s="158"/>
      <c r="J111" s="149"/>
    </row>
    <row r="112" spans="2:10" s="150" customFormat="1" ht="30.75" customHeight="1" x14ac:dyDescent="0.35">
      <c r="B112" s="390"/>
      <c r="C112" s="387"/>
      <c r="D112" s="388"/>
      <c r="E112" s="381"/>
      <c r="F112" s="381"/>
      <c r="G112" s="222" t="s">
        <v>327</v>
      </c>
      <c r="H112" s="171">
        <v>8</v>
      </c>
      <c r="I112" s="158"/>
      <c r="J112" s="149"/>
    </row>
    <row r="113" spans="2:10" s="150" customFormat="1" ht="30.75" customHeight="1" x14ac:dyDescent="0.35">
      <c r="B113" s="390"/>
      <c r="C113" s="387"/>
      <c r="D113" s="388"/>
      <c r="E113" s="381"/>
      <c r="F113" s="381"/>
      <c r="G113" s="222" t="s">
        <v>328</v>
      </c>
      <c r="H113" s="171">
        <v>2</v>
      </c>
      <c r="I113" s="158"/>
      <c r="J113" s="149"/>
    </row>
    <row r="114" spans="2:10" s="150" customFormat="1" ht="25.5" customHeight="1" x14ac:dyDescent="0.35">
      <c r="B114" s="390"/>
      <c r="C114" s="387"/>
      <c r="D114" s="388"/>
      <c r="E114" s="381"/>
      <c r="F114" s="381"/>
      <c r="G114" s="222" t="s">
        <v>329</v>
      </c>
      <c r="H114" s="171">
        <v>0</v>
      </c>
      <c r="I114" s="158"/>
      <c r="J114" s="149"/>
    </row>
    <row r="115" spans="2:10" s="150" customFormat="1" ht="42" customHeight="1" x14ac:dyDescent="0.35">
      <c r="B115" s="392" t="s">
        <v>14</v>
      </c>
      <c r="C115" s="393"/>
      <c r="D115" s="221">
        <f>SUM(D71:D114)</f>
        <v>1190</v>
      </c>
      <c r="E115" s="159"/>
      <c r="F115" s="221">
        <f>SUM(F71:F114)</f>
        <v>1190</v>
      </c>
      <c r="G115" s="221"/>
      <c r="H115" s="172">
        <f>SUM(H71:H114)</f>
        <v>1190</v>
      </c>
      <c r="I115" s="158"/>
      <c r="J115" s="149"/>
    </row>
    <row r="116" spans="2:10" ht="59.25" customHeight="1" x14ac:dyDescent="0.25">
      <c r="B116" s="384" t="s">
        <v>431</v>
      </c>
      <c r="C116" s="385"/>
      <c r="D116" s="385"/>
      <c r="E116" s="385"/>
      <c r="F116" s="385"/>
      <c r="G116" s="385"/>
      <c r="H116" s="386"/>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90" t="s">
        <v>22</v>
      </c>
      <c r="C118" s="387" t="s">
        <v>175</v>
      </c>
      <c r="D118" s="394">
        <f>SUM(F118:F136)</f>
        <v>242</v>
      </c>
      <c r="E118" s="391" t="s">
        <v>175</v>
      </c>
      <c r="F118" s="391">
        <f>SUM(H118:H124)</f>
        <v>78</v>
      </c>
      <c r="G118" s="222" t="s">
        <v>330</v>
      </c>
      <c r="H118" s="171">
        <v>33</v>
      </c>
      <c r="J118" s="149"/>
    </row>
    <row r="119" spans="2:10" s="150" customFormat="1" ht="30.75" customHeight="1" x14ac:dyDescent="0.35">
      <c r="B119" s="390"/>
      <c r="C119" s="387"/>
      <c r="D119" s="394"/>
      <c r="E119" s="391"/>
      <c r="F119" s="391"/>
      <c r="G119" s="222" t="s">
        <v>331</v>
      </c>
      <c r="H119" s="171">
        <v>4</v>
      </c>
      <c r="J119" s="149"/>
    </row>
    <row r="120" spans="2:10" s="150" customFormat="1" ht="30.75" customHeight="1" x14ac:dyDescent="0.35">
      <c r="B120" s="390"/>
      <c r="C120" s="387"/>
      <c r="D120" s="394"/>
      <c r="E120" s="391"/>
      <c r="F120" s="391"/>
      <c r="G120" s="222" t="s">
        <v>332</v>
      </c>
      <c r="H120" s="171">
        <v>12</v>
      </c>
      <c r="J120" s="149"/>
    </row>
    <row r="121" spans="2:10" s="150" customFormat="1" ht="30.75" customHeight="1" x14ac:dyDescent="0.35">
      <c r="B121" s="390"/>
      <c r="C121" s="387"/>
      <c r="D121" s="394"/>
      <c r="E121" s="391"/>
      <c r="F121" s="391"/>
      <c r="G121" s="222" t="s">
        <v>333</v>
      </c>
      <c r="H121" s="171">
        <v>11</v>
      </c>
      <c r="J121" s="149"/>
    </row>
    <row r="122" spans="2:10" s="150" customFormat="1" ht="30.75" customHeight="1" x14ac:dyDescent="0.35">
      <c r="B122" s="390"/>
      <c r="C122" s="387"/>
      <c r="D122" s="394"/>
      <c r="E122" s="391"/>
      <c r="F122" s="391"/>
      <c r="G122" s="222" t="s">
        <v>334</v>
      </c>
      <c r="H122" s="171">
        <v>2</v>
      </c>
      <c r="J122" s="149"/>
    </row>
    <row r="123" spans="2:10" s="150" customFormat="1" ht="30.75" customHeight="1" x14ac:dyDescent="0.35">
      <c r="B123" s="390"/>
      <c r="C123" s="387"/>
      <c r="D123" s="394"/>
      <c r="E123" s="391"/>
      <c r="F123" s="391"/>
      <c r="G123" s="222" t="s">
        <v>335</v>
      </c>
      <c r="H123" s="171">
        <v>14</v>
      </c>
      <c r="J123" s="149"/>
    </row>
    <row r="124" spans="2:10" s="150" customFormat="1" ht="30.75" customHeight="1" x14ac:dyDescent="0.35">
      <c r="B124" s="390"/>
      <c r="C124" s="387"/>
      <c r="D124" s="394"/>
      <c r="E124" s="391"/>
      <c r="F124" s="391"/>
      <c r="G124" s="222" t="s">
        <v>336</v>
      </c>
      <c r="H124" s="171">
        <v>2</v>
      </c>
      <c r="J124" s="149"/>
    </row>
    <row r="125" spans="2:10" s="150" customFormat="1" ht="30.75" customHeight="1" x14ac:dyDescent="0.35">
      <c r="B125" s="390"/>
      <c r="C125" s="387"/>
      <c r="D125" s="394"/>
      <c r="E125" s="391" t="s">
        <v>337</v>
      </c>
      <c r="F125" s="391">
        <f>SUM(H125:H127)</f>
        <v>62</v>
      </c>
      <c r="G125" s="222" t="s">
        <v>338</v>
      </c>
      <c r="H125" s="171">
        <v>9</v>
      </c>
      <c r="J125" s="149"/>
    </row>
    <row r="126" spans="2:10" s="150" customFormat="1" ht="30.75" customHeight="1" x14ac:dyDescent="0.35">
      <c r="B126" s="390"/>
      <c r="C126" s="387"/>
      <c r="D126" s="394"/>
      <c r="E126" s="391"/>
      <c r="F126" s="391"/>
      <c r="G126" s="222" t="s">
        <v>339</v>
      </c>
      <c r="H126" s="171">
        <v>36</v>
      </c>
      <c r="J126" s="149"/>
    </row>
    <row r="127" spans="2:10" s="150" customFormat="1" ht="30.75" customHeight="1" x14ac:dyDescent="0.35">
      <c r="B127" s="390"/>
      <c r="C127" s="387"/>
      <c r="D127" s="394"/>
      <c r="E127" s="391"/>
      <c r="F127" s="391"/>
      <c r="G127" s="222" t="s">
        <v>340</v>
      </c>
      <c r="H127" s="171">
        <v>17</v>
      </c>
      <c r="J127" s="149"/>
    </row>
    <row r="128" spans="2:10" s="150" customFormat="1" ht="30.75" customHeight="1" x14ac:dyDescent="0.35">
      <c r="B128" s="390"/>
      <c r="C128" s="387"/>
      <c r="D128" s="394"/>
      <c r="E128" s="391" t="s">
        <v>341</v>
      </c>
      <c r="F128" s="391">
        <f>+H128+H129+H130</f>
        <v>38</v>
      </c>
      <c r="G128" s="222" t="s">
        <v>342</v>
      </c>
      <c r="H128" s="171">
        <v>20</v>
      </c>
      <c r="J128" s="149"/>
    </row>
    <row r="129" spans="2:10" s="150" customFormat="1" ht="30.75" customHeight="1" x14ac:dyDescent="0.35">
      <c r="B129" s="390"/>
      <c r="C129" s="387"/>
      <c r="D129" s="394"/>
      <c r="E129" s="391"/>
      <c r="F129" s="391"/>
      <c r="G129" s="222" t="s">
        <v>343</v>
      </c>
      <c r="H129" s="171">
        <v>17</v>
      </c>
      <c r="J129" s="149"/>
    </row>
    <row r="130" spans="2:10" s="150" customFormat="1" ht="30.75" customHeight="1" x14ac:dyDescent="0.35">
      <c r="B130" s="390"/>
      <c r="C130" s="387"/>
      <c r="D130" s="394"/>
      <c r="E130" s="391"/>
      <c r="F130" s="391"/>
      <c r="G130" s="222" t="s">
        <v>344</v>
      </c>
      <c r="H130" s="171">
        <v>1</v>
      </c>
      <c r="J130" s="149"/>
    </row>
    <row r="131" spans="2:10" s="150" customFormat="1" ht="30.75" customHeight="1" x14ac:dyDescent="0.35">
      <c r="B131" s="390"/>
      <c r="C131" s="387"/>
      <c r="D131" s="394"/>
      <c r="E131" s="391" t="s">
        <v>345</v>
      </c>
      <c r="F131" s="391">
        <f>SUM(H131:H136)</f>
        <v>64</v>
      </c>
      <c r="G131" s="222" t="s">
        <v>346</v>
      </c>
      <c r="H131" s="171">
        <v>4</v>
      </c>
      <c r="J131" s="149"/>
    </row>
    <row r="132" spans="2:10" s="150" customFormat="1" ht="30.75" customHeight="1" x14ac:dyDescent="0.35">
      <c r="B132" s="390"/>
      <c r="C132" s="387"/>
      <c r="D132" s="394"/>
      <c r="E132" s="391"/>
      <c r="F132" s="391"/>
      <c r="G132" s="222" t="s">
        <v>347</v>
      </c>
      <c r="H132" s="171">
        <v>22</v>
      </c>
      <c r="J132" s="149"/>
    </row>
    <row r="133" spans="2:10" s="150" customFormat="1" ht="30.75" customHeight="1" x14ac:dyDescent="0.35">
      <c r="B133" s="390"/>
      <c r="C133" s="387"/>
      <c r="D133" s="394"/>
      <c r="E133" s="391"/>
      <c r="F133" s="391"/>
      <c r="G133" s="222" t="s">
        <v>348</v>
      </c>
      <c r="H133" s="171">
        <v>21</v>
      </c>
      <c r="J133" s="149"/>
    </row>
    <row r="134" spans="2:10" s="150" customFormat="1" ht="30.75" customHeight="1" x14ac:dyDescent="0.35">
      <c r="B134" s="390"/>
      <c r="C134" s="387"/>
      <c r="D134" s="394"/>
      <c r="E134" s="391"/>
      <c r="F134" s="391"/>
      <c r="G134" s="222" t="s">
        <v>349</v>
      </c>
      <c r="H134" s="171">
        <v>8</v>
      </c>
      <c r="J134" s="149"/>
    </row>
    <row r="135" spans="2:10" s="150" customFormat="1" ht="30.75" customHeight="1" x14ac:dyDescent="0.35">
      <c r="B135" s="390"/>
      <c r="C135" s="387"/>
      <c r="D135" s="394"/>
      <c r="E135" s="391"/>
      <c r="F135" s="391"/>
      <c r="G135" s="222" t="s">
        <v>350</v>
      </c>
      <c r="H135" s="171">
        <v>9</v>
      </c>
      <c r="J135" s="149"/>
    </row>
    <row r="136" spans="2:10" s="150" customFormat="1" ht="30.75" customHeight="1" x14ac:dyDescent="0.35">
      <c r="B136" s="390"/>
      <c r="C136" s="387"/>
      <c r="D136" s="394"/>
      <c r="E136" s="391"/>
      <c r="F136" s="391"/>
      <c r="G136" s="222" t="s">
        <v>351</v>
      </c>
      <c r="H136" s="171">
        <v>0</v>
      </c>
      <c r="J136" s="149"/>
    </row>
    <row r="137" spans="2:10" s="150" customFormat="1" ht="30.75" customHeight="1" x14ac:dyDescent="0.35">
      <c r="B137" s="390"/>
      <c r="C137" s="387" t="s">
        <v>352</v>
      </c>
      <c r="D137" s="394">
        <f>+F137+F144+F149+F154</f>
        <v>210</v>
      </c>
      <c r="E137" s="391" t="s">
        <v>352</v>
      </c>
      <c r="F137" s="397">
        <f>SUM(H137:H143)</f>
        <v>145</v>
      </c>
      <c r="G137" s="222" t="s">
        <v>353</v>
      </c>
      <c r="H137" s="171">
        <v>98</v>
      </c>
      <c r="J137" s="149"/>
    </row>
    <row r="138" spans="2:10" s="150" customFormat="1" ht="30.75" customHeight="1" x14ac:dyDescent="0.35">
      <c r="B138" s="390"/>
      <c r="C138" s="387"/>
      <c r="D138" s="394"/>
      <c r="E138" s="391"/>
      <c r="F138" s="397"/>
      <c r="G138" s="222" t="s">
        <v>354</v>
      </c>
      <c r="H138" s="171">
        <v>8</v>
      </c>
      <c r="J138" s="149"/>
    </row>
    <row r="139" spans="2:10" s="150" customFormat="1" ht="30.75" customHeight="1" x14ac:dyDescent="0.35">
      <c r="B139" s="390"/>
      <c r="C139" s="387"/>
      <c r="D139" s="394"/>
      <c r="E139" s="391"/>
      <c r="F139" s="397"/>
      <c r="G139" s="222" t="s">
        <v>355</v>
      </c>
      <c r="H139" s="171">
        <v>7</v>
      </c>
      <c r="J139" s="149"/>
    </row>
    <row r="140" spans="2:10" s="150" customFormat="1" ht="30.75" customHeight="1" x14ac:dyDescent="0.35">
      <c r="B140" s="390"/>
      <c r="C140" s="387"/>
      <c r="D140" s="394"/>
      <c r="E140" s="391"/>
      <c r="F140" s="397"/>
      <c r="G140" s="222" t="s">
        <v>356</v>
      </c>
      <c r="H140" s="171">
        <v>0</v>
      </c>
      <c r="J140" s="149"/>
    </row>
    <row r="141" spans="2:10" s="150" customFormat="1" ht="30.75" customHeight="1" x14ac:dyDescent="0.35">
      <c r="B141" s="390"/>
      <c r="C141" s="387"/>
      <c r="D141" s="394"/>
      <c r="E141" s="391"/>
      <c r="F141" s="397"/>
      <c r="G141" s="222" t="s">
        <v>357</v>
      </c>
      <c r="H141" s="171">
        <v>7</v>
      </c>
      <c r="J141" s="149"/>
    </row>
    <row r="142" spans="2:10" s="150" customFormat="1" ht="30.75" customHeight="1" x14ac:dyDescent="0.35">
      <c r="B142" s="390"/>
      <c r="C142" s="387"/>
      <c r="D142" s="394"/>
      <c r="E142" s="391"/>
      <c r="F142" s="397"/>
      <c r="G142" s="222" t="s">
        <v>358</v>
      </c>
      <c r="H142" s="171">
        <v>24</v>
      </c>
      <c r="J142" s="149"/>
    </row>
    <row r="143" spans="2:10" s="150" customFormat="1" ht="30.75" customHeight="1" x14ac:dyDescent="0.35">
      <c r="B143" s="390"/>
      <c r="C143" s="387"/>
      <c r="D143" s="394"/>
      <c r="E143" s="391"/>
      <c r="F143" s="397"/>
      <c r="G143" s="222" t="s">
        <v>359</v>
      </c>
      <c r="H143" s="171">
        <v>1</v>
      </c>
      <c r="J143" s="149"/>
    </row>
    <row r="144" spans="2:10" s="150" customFormat="1" ht="30.75" customHeight="1" x14ac:dyDescent="0.35">
      <c r="B144" s="390"/>
      <c r="C144" s="387"/>
      <c r="D144" s="394"/>
      <c r="E144" s="391" t="s">
        <v>360</v>
      </c>
      <c r="F144" s="391">
        <f>SUM(H144:H148)</f>
        <v>18</v>
      </c>
      <c r="G144" s="222" t="s">
        <v>361</v>
      </c>
      <c r="H144" s="171">
        <v>13</v>
      </c>
      <c r="J144" s="149"/>
    </row>
    <row r="145" spans="2:10" s="150" customFormat="1" ht="30.75" customHeight="1" x14ac:dyDescent="0.35">
      <c r="B145" s="390"/>
      <c r="C145" s="387"/>
      <c r="D145" s="394"/>
      <c r="E145" s="391"/>
      <c r="F145" s="391"/>
      <c r="G145" s="222" t="s">
        <v>362</v>
      </c>
      <c r="H145" s="171">
        <v>0</v>
      </c>
      <c r="J145" s="149"/>
    </row>
    <row r="146" spans="2:10" s="150" customFormat="1" ht="30.75" customHeight="1" x14ac:dyDescent="0.35">
      <c r="B146" s="390"/>
      <c r="C146" s="387"/>
      <c r="D146" s="394"/>
      <c r="E146" s="391"/>
      <c r="F146" s="391"/>
      <c r="G146" s="222" t="s">
        <v>363</v>
      </c>
      <c r="H146" s="171">
        <v>5</v>
      </c>
      <c r="J146" s="149"/>
    </row>
    <row r="147" spans="2:10" s="150" customFormat="1" ht="30.75" customHeight="1" x14ac:dyDescent="0.35">
      <c r="B147" s="390"/>
      <c r="C147" s="387"/>
      <c r="D147" s="394"/>
      <c r="E147" s="391"/>
      <c r="F147" s="391"/>
      <c r="G147" s="222" t="s">
        <v>364</v>
      </c>
      <c r="H147" s="171">
        <v>0</v>
      </c>
      <c r="J147" s="149"/>
    </row>
    <row r="148" spans="2:10" s="150" customFormat="1" ht="30.75" customHeight="1" x14ac:dyDescent="0.35">
      <c r="B148" s="390"/>
      <c r="C148" s="387"/>
      <c r="D148" s="394"/>
      <c r="E148" s="391"/>
      <c r="F148" s="391"/>
      <c r="G148" s="222" t="s">
        <v>365</v>
      </c>
      <c r="H148" s="171">
        <v>0</v>
      </c>
      <c r="J148" s="149"/>
    </row>
    <row r="149" spans="2:10" s="150" customFormat="1" ht="30.75" customHeight="1" x14ac:dyDescent="0.35">
      <c r="B149" s="390"/>
      <c r="C149" s="387"/>
      <c r="D149" s="394"/>
      <c r="E149" s="391" t="s">
        <v>366</v>
      </c>
      <c r="F149" s="391">
        <f>SUM(H149:H153)</f>
        <v>33</v>
      </c>
      <c r="G149" s="222" t="s">
        <v>367</v>
      </c>
      <c r="H149" s="171">
        <v>14</v>
      </c>
      <c r="J149" s="149"/>
    </row>
    <row r="150" spans="2:10" s="150" customFormat="1" ht="30.75" customHeight="1" x14ac:dyDescent="0.35">
      <c r="B150" s="390"/>
      <c r="C150" s="387"/>
      <c r="D150" s="394"/>
      <c r="E150" s="391"/>
      <c r="F150" s="391"/>
      <c r="G150" s="222" t="s">
        <v>368</v>
      </c>
      <c r="H150" s="171">
        <v>2</v>
      </c>
      <c r="J150" s="149"/>
    </row>
    <row r="151" spans="2:10" s="150" customFormat="1" ht="30.75" customHeight="1" x14ac:dyDescent="0.35">
      <c r="B151" s="390"/>
      <c r="C151" s="387"/>
      <c r="D151" s="394"/>
      <c r="E151" s="391"/>
      <c r="F151" s="391"/>
      <c r="G151" s="222" t="s">
        <v>369</v>
      </c>
      <c r="H151" s="171">
        <v>13</v>
      </c>
      <c r="J151" s="149"/>
    </row>
    <row r="152" spans="2:10" s="150" customFormat="1" ht="30.75" customHeight="1" x14ac:dyDescent="0.35">
      <c r="B152" s="390"/>
      <c r="C152" s="387"/>
      <c r="D152" s="394"/>
      <c r="E152" s="391"/>
      <c r="F152" s="391"/>
      <c r="G152" s="222" t="s">
        <v>370</v>
      </c>
      <c r="H152" s="171">
        <v>0</v>
      </c>
      <c r="J152" s="149"/>
    </row>
    <row r="153" spans="2:10" s="150" customFormat="1" ht="30.75" customHeight="1" x14ac:dyDescent="0.35">
      <c r="B153" s="390"/>
      <c r="C153" s="387"/>
      <c r="D153" s="394"/>
      <c r="E153" s="391"/>
      <c r="F153" s="391"/>
      <c r="G153" s="222" t="s">
        <v>371</v>
      </c>
      <c r="H153" s="171">
        <v>4</v>
      </c>
      <c r="J153" s="149"/>
    </row>
    <row r="154" spans="2:10" s="150" customFormat="1" ht="30.75" customHeight="1" x14ac:dyDescent="0.35">
      <c r="B154" s="390"/>
      <c r="C154" s="387"/>
      <c r="D154" s="394"/>
      <c r="E154" s="391" t="s">
        <v>372</v>
      </c>
      <c r="F154" s="391">
        <f>SUM(H154:H157)</f>
        <v>14</v>
      </c>
      <c r="G154" s="222" t="s">
        <v>373</v>
      </c>
      <c r="H154" s="171">
        <v>3</v>
      </c>
      <c r="J154" s="149"/>
    </row>
    <row r="155" spans="2:10" s="150" customFormat="1" ht="30.75" customHeight="1" x14ac:dyDescent="0.35">
      <c r="B155" s="390"/>
      <c r="C155" s="387"/>
      <c r="D155" s="394"/>
      <c r="E155" s="391"/>
      <c r="F155" s="391"/>
      <c r="G155" s="222" t="s">
        <v>374</v>
      </c>
      <c r="H155" s="171">
        <v>5</v>
      </c>
      <c r="J155" s="149"/>
    </row>
    <row r="156" spans="2:10" s="150" customFormat="1" ht="30.75" customHeight="1" x14ac:dyDescent="0.35">
      <c r="B156" s="390"/>
      <c r="C156" s="387"/>
      <c r="D156" s="394"/>
      <c r="E156" s="391"/>
      <c r="F156" s="391"/>
      <c r="G156" s="222" t="s">
        <v>375</v>
      </c>
      <c r="H156" s="171">
        <v>2</v>
      </c>
      <c r="J156" s="149"/>
    </row>
    <row r="157" spans="2:10" s="150" customFormat="1" ht="30.75" customHeight="1" x14ac:dyDescent="0.35">
      <c r="B157" s="390"/>
      <c r="C157" s="387"/>
      <c r="D157" s="394"/>
      <c r="E157" s="391"/>
      <c r="F157" s="391"/>
      <c r="G157" s="222" t="s">
        <v>376</v>
      </c>
      <c r="H157" s="171">
        <v>4</v>
      </c>
      <c r="J157" s="149"/>
    </row>
    <row r="158" spans="2:10" s="150" customFormat="1" ht="39" customHeight="1" x14ac:dyDescent="0.35">
      <c r="B158" s="382" t="s">
        <v>14</v>
      </c>
      <c r="C158" s="380"/>
      <c r="D158" s="221">
        <f>SUM(D118:D155)</f>
        <v>452</v>
      </c>
      <c r="E158" s="221"/>
      <c r="F158" s="221">
        <f>SUM(F118:F155)</f>
        <v>452</v>
      </c>
      <c r="G158" s="221"/>
      <c r="H158" s="172">
        <f>SUM(H118:H157)</f>
        <v>452</v>
      </c>
      <c r="J158" s="149"/>
    </row>
    <row r="159" spans="2:10" ht="38.25" customHeight="1" thickBot="1" x14ac:dyDescent="0.3">
      <c r="B159" s="395" t="s">
        <v>14</v>
      </c>
      <c r="C159" s="396"/>
      <c r="D159" s="396"/>
      <c r="E159" s="396"/>
      <c r="F159" s="396"/>
      <c r="G159" s="396"/>
      <c r="H159" s="173">
        <f>H158+H115+H68+H39</f>
        <v>7401</v>
      </c>
    </row>
  </sheetData>
  <mergeCells count="95">
    <mergeCell ref="B159:G159"/>
    <mergeCell ref="F144:F148"/>
    <mergeCell ref="E149:E153"/>
    <mergeCell ref="F149:F153"/>
    <mergeCell ref="E154:E157"/>
    <mergeCell ref="F154:F157"/>
    <mergeCell ref="B158:C158"/>
    <mergeCell ref="C137:C157"/>
    <mergeCell ref="D137:D157"/>
    <mergeCell ref="E137:E143"/>
    <mergeCell ref="F137:F143"/>
    <mergeCell ref="E144:E148"/>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D98:D114"/>
    <mergeCell ref="E98:E100"/>
    <mergeCell ref="F98:F100"/>
    <mergeCell ref="E101:E105"/>
    <mergeCell ref="F101:F105"/>
    <mergeCell ref="E106:E110"/>
    <mergeCell ref="F106:F110"/>
    <mergeCell ref="E111:E114"/>
    <mergeCell ref="F111:F114"/>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F61:F63"/>
    <mergeCell ref="E64:E67"/>
    <mergeCell ref="F64:F67"/>
    <mergeCell ref="J65:J66"/>
    <mergeCell ref="B68:C6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E35:E38"/>
    <mergeCell ref="F35:F38"/>
    <mergeCell ref="F40:F43"/>
    <mergeCell ref="E44:E48"/>
    <mergeCell ref="F44:F48"/>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4" sqref="B4:N4"/>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98" t="s">
        <v>146</v>
      </c>
      <c r="C2" s="398"/>
      <c r="D2" s="398"/>
      <c r="E2" s="398"/>
      <c r="F2" s="398"/>
      <c r="G2" s="398"/>
      <c r="H2" s="398"/>
      <c r="I2" s="398"/>
      <c r="J2" s="398"/>
      <c r="K2" s="398"/>
      <c r="L2" s="398"/>
      <c r="M2" s="398"/>
      <c r="N2" s="398"/>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99" t="s">
        <v>377</v>
      </c>
      <c r="C4" s="400"/>
      <c r="D4" s="400"/>
      <c r="E4" s="400"/>
      <c r="F4" s="400"/>
      <c r="G4" s="400"/>
      <c r="H4" s="400"/>
      <c r="I4" s="400"/>
      <c r="J4" s="400"/>
      <c r="K4" s="400"/>
      <c r="L4" s="400"/>
      <c r="M4" s="400"/>
      <c r="N4" s="401"/>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0" zoomScaleNormal="35" zoomScaleSheetLayoutView="10" zoomScalePageLayoutView="30" workbookViewId="0">
      <selection activeCell="B4" sqref="B4:N4"/>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11.5703125" style="107" customWidth="1"/>
    <col min="9" max="9" width="111.5703125" style="185" customWidth="1"/>
    <col min="10" max="10" width="73" style="108" customWidth="1"/>
    <col min="11" max="11" width="95.42578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98" t="s">
        <v>190</v>
      </c>
      <c r="C2" s="398"/>
      <c r="D2" s="398"/>
      <c r="E2" s="398"/>
      <c r="F2" s="398"/>
      <c r="G2" s="398"/>
      <c r="H2" s="398"/>
      <c r="I2" s="398"/>
      <c r="J2" s="398"/>
      <c r="K2" s="398"/>
      <c r="L2" s="398"/>
      <c r="M2" s="398"/>
      <c r="N2" s="398"/>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ht="390" customHeight="1" x14ac:dyDescent="0.25">
      <c r="B4" s="399" t="s">
        <v>377</v>
      </c>
      <c r="C4" s="400"/>
      <c r="D4" s="400"/>
      <c r="E4" s="400"/>
      <c r="F4" s="400"/>
      <c r="G4" s="400"/>
      <c r="H4" s="400"/>
      <c r="I4" s="400"/>
      <c r="J4" s="400"/>
      <c r="K4" s="400"/>
      <c r="L4" s="400"/>
      <c r="M4" s="400"/>
      <c r="N4" s="401"/>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B3" sqref="B3:C3"/>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70" t="s">
        <v>160</v>
      </c>
      <c r="C2" s="270"/>
      <c r="D2" s="270"/>
    </row>
    <row r="3" spans="1:6" s="9" customFormat="1" ht="39.75" customHeight="1" x14ac:dyDescent="0.25">
      <c r="A3" s="8"/>
      <c r="B3" s="269" t="s">
        <v>13</v>
      </c>
      <c r="C3" s="269"/>
      <c r="D3" s="130">
        <f>'18-06-2020'!X21</f>
        <v>2470</v>
      </c>
    </row>
    <row r="4" spans="1:6" s="9" customFormat="1" ht="39.75" customHeight="1" x14ac:dyDescent="0.25">
      <c r="A4" s="8"/>
      <c r="B4" s="271" t="s">
        <v>426</v>
      </c>
      <c r="C4" s="269"/>
      <c r="D4" s="130">
        <f>'18-06-2020'!Y21</f>
        <v>7401</v>
      </c>
    </row>
    <row r="5" spans="1:6" s="9" customFormat="1" ht="39.75" customHeight="1" x14ac:dyDescent="0.25">
      <c r="A5" s="8"/>
      <c r="B5" s="272" t="s">
        <v>14</v>
      </c>
      <c r="C5" s="272"/>
      <c r="D5" s="131">
        <f>D4+D3</f>
        <v>9871</v>
      </c>
    </row>
    <row r="6" spans="1:6" s="9" customFormat="1" ht="39.75" customHeight="1" x14ac:dyDescent="0.25">
      <c r="A6" s="8"/>
      <c r="B6" s="269" t="s">
        <v>15</v>
      </c>
      <c r="C6" s="269"/>
      <c r="D6" s="130">
        <f>'18-06-2020'!AB21</f>
        <v>2468</v>
      </c>
    </row>
    <row r="7" spans="1:6" s="9" customFormat="1" ht="39.75" customHeight="1" x14ac:dyDescent="0.25">
      <c r="A7" s="8"/>
      <c r="B7" s="269" t="s">
        <v>16</v>
      </c>
      <c r="C7" s="269"/>
      <c r="D7" s="130">
        <f>BMAZ!J44+BRAZ!K51+CTAZ!J51</f>
        <v>1350</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S12" sqref="S12"/>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75" t="s">
        <v>17</v>
      </c>
      <c r="H2" s="276"/>
      <c r="I2" s="276"/>
      <c r="J2" s="276"/>
      <c r="K2" s="276"/>
      <c r="L2" s="276"/>
      <c r="M2" s="276"/>
      <c r="N2" s="276"/>
      <c r="O2" s="276"/>
      <c r="P2" s="276"/>
      <c r="Q2" s="276"/>
      <c r="R2" s="276"/>
      <c r="S2" s="276"/>
      <c r="T2" s="276"/>
      <c r="U2" s="276"/>
      <c r="V2" s="276"/>
      <c r="W2" s="276"/>
      <c r="X2" s="276"/>
      <c r="Y2" s="276"/>
      <c r="Z2" s="276"/>
      <c r="AA2" s="276"/>
      <c r="AB2" s="277"/>
    </row>
    <row r="3" spans="1:56" ht="253.5" customHeight="1" x14ac:dyDescent="0.35">
      <c r="G3" s="278" t="s">
        <v>427</v>
      </c>
      <c r="H3" s="279"/>
      <c r="I3" s="279"/>
      <c r="J3" s="279"/>
      <c r="K3" s="279"/>
      <c r="L3" s="279"/>
      <c r="M3" s="279"/>
      <c r="N3" s="279"/>
      <c r="O3" s="279"/>
      <c r="P3" s="279"/>
      <c r="Q3" s="279"/>
      <c r="R3" s="279"/>
      <c r="S3" s="279"/>
      <c r="T3" s="279"/>
      <c r="U3" s="279"/>
      <c r="V3" s="279"/>
      <c r="W3" s="279"/>
      <c r="X3" s="279"/>
      <c r="Y3" s="279"/>
      <c r="Z3" s="279"/>
      <c r="AA3" s="279"/>
      <c r="AB3" s="280"/>
    </row>
    <row r="4" spans="1:56" s="122" customFormat="1" ht="165" customHeight="1" x14ac:dyDescent="0.9">
      <c r="G4" s="281" t="s">
        <v>18</v>
      </c>
      <c r="H4" s="282" t="s">
        <v>178</v>
      </c>
      <c r="I4" s="283" t="s">
        <v>19</v>
      </c>
      <c r="J4" s="283"/>
      <c r="K4" s="283"/>
      <c r="L4" s="283"/>
      <c r="M4" s="283"/>
      <c r="N4" s="283"/>
      <c r="O4" s="283"/>
      <c r="P4" s="283"/>
      <c r="Q4" s="283"/>
      <c r="R4" s="283"/>
      <c r="S4" s="283"/>
      <c r="T4" s="283"/>
      <c r="U4" s="283"/>
      <c r="V4" s="283"/>
      <c r="W4" s="283"/>
      <c r="X4" s="284" t="s">
        <v>179</v>
      </c>
      <c r="Y4" s="284"/>
      <c r="Z4" s="284"/>
      <c r="AA4" s="284"/>
      <c r="AB4" s="285"/>
    </row>
    <row r="5" spans="1:56" s="122" customFormat="1" ht="210" customHeight="1" x14ac:dyDescent="0.9">
      <c r="G5" s="281"/>
      <c r="H5" s="282"/>
      <c r="I5" s="283" t="s">
        <v>20</v>
      </c>
      <c r="J5" s="283"/>
      <c r="K5" s="283"/>
      <c r="L5" s="283"/>
      <c r="M5" s="283"/>
      <c r="N5" s="283" t="s">
        <v>21</v>
      </c>
      <c r="O5" s="283"/>
      <c r="P5" s="283"/>
      <c r="Q5" s="283"/>
      <c r="R5" s="283"/>
      <c r="S5" s="283" t="s">
        <v>22</v>
      </c>
      <c r="T5" s="283"/>
      <c r="U5" s="283"/>
      <c r="V5" s="283"/>
      <c r="W5" s="283"/>
      <c r="X5" s="284"/>
      <c r="Y5" s="284"/>
      <c r="Z5" s="284"/>
      <c r="AA5" s="284"/>
      <c r="AB5" s="285"/>
    </row>
    <row r="6" spans="1:56" s="122" customFormat="1" ht="409.6" customHeight="1" x14ac:dyDescent="0.9">
      <c r="G6" s="281"/>
      <c r="H6" s="282"/>
      <c r="I6" s="123" t="s">
        <v>180</v>
      </c>
      <c r="J6" s="123" t="s">
        <v>428</v>
      </c>
      <c r="K6" s="123" t="s">
        <v>14</v>
      </c>
      <c r="L6" s="123" t="s">
        <v>181</v>
      </c>
      <c r="M6" s="123" t="s">
        <v>182</v>
      </c>
      <c r="N6" s="123" t="s">
        <v>180</v>
      </c>
      <c r="O6" s="123" t="s">
        <v>428</v>
      </c>
      <c r="P6" s="123" t="s">
        <v>14</v>
      </c>
      <c r="Q6" s="123" t="s">
        <v>181</v>
      </c>
      <c r="R6" s="123" t="s">
        <v>182</v>
      </c>
      <c r="S6" s="123" t="s">
        <v>180</v>
      </c>
      <c r="T6" s="123" t="s">
        <v>428</v>
      </c>
      <c r="U6" s="123" t="s">
        <v>14</v>
      </c>
      <c r="V6" s="123" t="s">
        <v>181</v>
      </c>
      <c r="W6" s="123" t="s">
        <v>182</v>
      </c>
      <c r="X6" s="123" t="s">
        <v>180</v>
      </c>
      <c r="Y6" s="123" t="s">
        <v>428</v>
      </c>
      <c r="Z6" s="123" t="s">
        <v>14</v>
      </c>
      <c r="AA6" s="123" t="s">
        <v>181</v>
      </c>
      <c r="AB6" s="178" t="s">
        <v>395</v>
      </c>
    </row>
    <row r="7" spans="1:56" ht="261" customHeight="1" x14ac:dyDescent="0.35">
      <c r="G7" s="179" t="s">
        <v>23</v>
      </c>
      <c r="H7" s="124" t="s">
        <v>24</v>
      </c>
      <c r="I7" s="125">
        <v>48</v>
      </c>
      <c r="J7" s="126">
        <v>5428</v>
      </c>
      <c r="K7" s="126">
        <f t="shared" ref="K7:K20" si="0">I7+J7</f>
        <v>5476</v>
      </c>
      <c r="L7" s="126">
        <f t="shared" ref="L7:L20" si="1">K7-M7</f>
        <v>5417</v>
      </c>
      <c r="M7" s="125">
        <v>59</v>
      </c>
      <c r="N7" s="125">
        <v>14</v>
      </c>
      <c r="O7" s="127">
        <v>1131</v>
      </c>
      <c r="P7" s="126">
        <f t="shared" ref="P7:P20" si="2">N7+O7</f>
        <v>1145</v>
      </c>
      <c r="Q7" s="126">
        <f t="shared" ref="Q7:Q20" si="3">P7-R7</f>
        <v>1119</v>
      </c>
      <c r="R7" s="125">
        <v>26</v>
      </c>
      <c r="S7" s="125">
        <v>17</v>
      </c>
      <c r="T7" s="125">
        <v>410</v>
      </c>
      <c r="U7" s="126">
        <f t="shared" ref="U7:U20" si="4">S7+T7</f>
        <v>427</v>
      </c>
      <c r="V7" s="126">
        <f>U7-W7</f>
        <v>403</v>
      </c>
      <c r="W7" s="125">
        <v>24</v>
      </c>
      <c r="X7" s="125">
        <f t="shared" ref="X7:X20" si="5">I7+N7+S7</f>
        <v>79</v>
      </c>
      <c r="Y7" s="126">
        <f t="shared" ref="Y7:Y20" si="6">J7+O7+T7</f>
        <v>6969</v>
      </c>
      <c r="Z7" s="126">
        <f t="shared" ref="Z7:Z20" si="7">K7+P7+U7</f>
        <v>7048</v>
      </c>
      <c r="AA7" s="126">
        <f t="shared" ref="AA7:AA20" si="8">L7+Q7+V7</f>
        <v>6939</v>
      </c>
      <c r="AB7" s="180">
        <f t="shared" ref="AB7:AB20" si="9">M7+R7+W7</f>
        <v>109</v>
      </c>
    </row>
    <row r="8" spans="1:56" ht="246" customHeight="1" x14ac:dyDescent="0.35">
      <c r="G8" s="179" t="s">
        <v>25</v>
      </c>
      <c r="H8" s="124" t="s">
        <v>26</v>
      </c>
      <c r="I8" s="125">
        <v>36</v>
      </c>
      <c r="J8" s="126">
        <v>57</v>
      </c>
      <c r="K8" s="126">
        <f t="shared" si="0"/>
        <v>93</v>
      </c>
      <c r="L8" s="126">
        <f t="shared" si="1"/>
        <v>40</v>
      </c>
      <c r="M8" s="125">
        <v>53</v>
      </c>
      <c r="N8" s="125">
        <v>2</v>
      </c>
      <c r="O8" s="127">
        <v>10</v>
      </c>
      <c r="P8" s="126">
        <f t="shared" si="2"/>
        <v>12</v>
      </c>
      <c r="Q8" s="126">
        <f t="shared" si="3"/>
        <v>7</v>
      </c>
      <c r="R8" s="125">
        <v>5</v>
      </c>
      <c r="S8" s="125">
        <v>1</v>
      </c>
      <c r="T8" s="125">
        <v>3</v>
      </c>
      <c r="U8" s="126">
        <f t="shared" si="4"/>
        <v>4</v>
      </c>
      <c r="V8" s="126">
        <f t="shared" ref="V8:V20" si="10">U8-W8</f>
        <v>3</v>
      </c>
      <c r="W8" s="125">
        <v>1</v>
      </c>
      <c r="X8" s="125">
        <f t="shared" si="5"/>
        <v>39</v>
      </c>
      <c r="Y8" s="126">
        <f t="shared" si="6"/>
        <v>70</v>
      </c>
      <c r="Z8" s="126">
        <f t="shared" si="7"/>
        <v>109</v>
      </c>
      <c r="AA8" s="126">
        <f t="shared" si="8"/>
        <v>50</v>
      </c>
      <c r="AB8" s="180">
        <f t="shared" si="9"/>
        <v>59</v>
      </c>
    </row>
    <row r="9" spans="1:56" ht="246" customHeight="1" x14ac:dyDescent="0.35">
      <c r="G9" s="179" t="s">
        <v>27</v>
      </c>
      <c r="H9" s="124" t="s">
        <v>28</v>
      </c>
      <c r="I9" s="125">
        <v>236</v>
      </c>
      <c r="J9" s="126">
        <v>28</v>
      </c>
      <c r="K9" s="126">
        <f t="shared" si="0"/>
        <v>264</v>
      </c>
      <c r="L9" s="126">
        <f t="shared" si="1"/>
        <v>32</v>
      </c>
      <c r="M9" s="125">
        <v>232</v>
      </c>
      <c r="N9" s="125">
        <v>7</v>
      </c>
      <c r="O9" s="127">
        <v>2</v>
      </c>
      <c r="P9" s="126">
        <f t="shared" si="2"/>
        <v>9</v>
      </c>
      <c r="Q9" s="126">
        <f t="shared" si="3"/>
        <v>5</v>
      </c>
      <c r="R9" s="125">
        <v>4</v>
      </c>
      <c r="S9" s="125">
        <v>7</v>
      </c>
      <c r="T9" s="125">
        <v>1</v>
      </c>
      <c r="U9" s="126">
        <f t="shared" si="4"/>
        <v>8</v>
      </c>
      <c r="V9" s="126">
        <f t="shared" si="10"/>
        <v>6</v>
      </c>
      <c r="W9" s="125">
        <v>2</v>
      </c>
      <c r="X9" s="125">
        <f t="shared" si="5"/>
        <v>250</v>
      </c>
      <c r="Y9" s="126">
        <f t="shared" si="6"/>
        <v>31</v>
      </c>
      <c r="Z9" s="126">
        <f t="shared" si="7"/>
        <v>281</v>
      </c>
      <c r="AA9" s="126">
        <f t="shared" si="8"/>
        <v>43</v>
      </c>
      <c r="AB9" s="180">
        <f t="shared" si="9"/>
        <v>238</v>
      </c>
    </row>
    <row r="10" spans="1:56" ht="163.5" customHeight="1" x14ac:dyDescent="0.35">
      <c r="G10" s="179" t="s">
        <v>29</v>
      </c>
      <c r="H10" s="124" t="s">
        <v>30</v>
      </c>
      <c r="I10" s="125">
        <v>597</v>
      </c>
      <c r="J10" s="126">
        <v>175</v>
      </c>
      <c r="K10" s="126">
        <f t="shared" si="0"/>
        <v>772</v>
      </c>
      <c r="L10" s="126">
        <f t="shared" si="1"/>
        <v>138</v>
      </c>
      <c r="M10" s="125">
        <v>634</v>
      </c>
      <c r="N10" s="125">
        <v>34</v>
      </c>
      <c r="O10" s="127">
        <v>16</v>
      </c>
      <c r="P10" s="126">
        <f t="shared" si="2"/>
        <v>50</v>
      </c>
      <c r="Q10" s="126">
        <f t="shared" si="3"/>
        <v>23</v>
      </c>
      <c r="R10" s="125">
        <v>27</v>
      </c>
      <c r="S10" s="125">
        <v>11</v>
      </c>
      <c r="T10" s="125">
        <v>3</v>
      </c>
      <c r="U10" s="126">
        <f t="shared" si="4"/>
        <v>14</v>
      </c>
      <c r="V10" s="126">
        <f t="shared" si="10"/>
        <v>3</v>
      </c>
      <c r="W10" s="125">
        <v>11</v>
      </c>
      <c r="X10" s="125">
        <f t="shared" si="5"/>
        <v>642</v>
      </c>
      <c r="Y10" s="126">
        <f t="shared" si="6"/>
        <v>194</v>
      </c>
      <c r="Z10" s="126">
        <f t="shared" si="7"/>
        <v>836</v>
      </c>
      <c r="AA10" s="126">
        <f t="shared" si="8"/>
        <v>164</v>
      </c>
      <c r="AB10" s="180">
        <f t="shared" si="9"/>
        <v>672</v>
      </c>
    </row>
    <row r="11" spans="1:56" ht="246" customHeight="1" x14ac:dyDescent="2.75">
      <c r="G11" s="179" t="s">
        <v>31</v>
      </c>
      <c r="H11" s="124" t="s">
        <v>32</v>
      </c>
      <c r="I11" s="125">
        <v>762</v>
      </c>
      <c r="J11" s="126">
        <v>41</v>
      </c>
      <c r="K11" s="126">
        <f t="shared" si="0"/>
        <v>803</v>
      </c>
      <c r="L11" s="126">
        <f t="shared" si="1"/>
        <v>89</v>
      </c>
      <c r="M11" s="125">
        <v>714</v>
      </c>
      <c r="N11" s="125">
        <v>95</v>
      </c>
      <c r="O11" s="127">
        <v>5</v>
      </c>
      <c r="P11" s="126">
        <f t="shared" si="2"/>
        <v>100</v>
      </c>
      <c r="Q11" s="126">
        <f t="shared" si="3"/>
        <v>9</v>
      </c>
      <c r="R11" s="125">
        <v>91</v>
      </c>
      <c r="S11" s="125">
        <v>89</v>
      </c>
      <c r="T11" s="125">
        <v>3</v>
      </c>
      <c r="U11" s="126">
        <f t="shared" si="4"/>
        <v>92</v>
      </c>
      <c r="V11" s="126">
        <f t="shared" si="10"/>
        <v>3</v>
      </c>
      <c r="W11" s="125">
        <v>89</v>
      </c>
      <c r="X11" s="125">
        <f t="shared" si="5"/>
        <v>946</v>
      </c>
      <c r="Y11" s="126">
        <f t="shared" si="6"/>
        <v>49</v>
      </c>
      <c r="Z11" s="126">
        <f t="shared" si="7"/>
        <v>995</v>
      </c>
      <c r="AA11" s="126">
        <f t="shared" si="8"/>
        <v>101</v>
      </c>
      <c r="AB11" s="180">
        <f t="shared" si="9"/>
        <v>894</v>
      </c>
      <c r="BC11" s="161"/>
      <c r="BD11" s="161"/>
    </row>
    <row r="12" spans="1:56" ht="358.5" customHeight="1" x14ac:dyDescent="2.75">
      <c r="A12" s="119">
        <v>0</v>
      </c>
      <c r="G12" s="179" t="s">
        <v>33</v>
      </c>
      <c r="H12" s="124" t="s">
        <v>34</v>
      </c>
      <c r="I12" s="125">
        <v>0</v>
      </c>
      <c r="J12" s="126">
        <v>1</v>
      </c>
      <c r="K12" s="126">
        <f t="shared" si="0"/>
        <v>1</v>
      </c>
      <c r="L12" s="126">
        <f t="shared" si="1"/>
        <v>1</v>
      </c>
      <c r="M12" s="125">
        <v>0</v>
      </c>
      <c r="N12" s="125">
        <v>0</v>
      </c>
      <c r="O12" s="127">
        <v>20</v>
      </c>
      <c r="P12" s="126">
        <f t="shared" si="2"/>
        <v>20</v>
      </c>
      <c r="Q12" s="126">
        <f t="shared" si="3"/>
        <v>20</v>
      </c>
      <c r="R12" s="125">
        <v>0</v>
      </c>
      <c r="S12" s="125">
        <v>0</v>
      </c>
      <c r="T12" s="125">
        <v>29</v>
      </c>
      <c r="U12" s="126">
        <f t="shared" si="4"/>
        <v>29</v>
      </c>
      <c r="V12" s="126">
        <f t="shared" si="10"/>
        <v>29</v>
      </c>
      <c r="W12" s="125">
        <v>0</v>
      </c>
      <c r="X12" s="125">
        <f t="shared" si="5"/>
        <v>0</v>
      </c>
      <c r="Y12" s="126">
        <f t="shared" si="6"/>
        <v>50</v>
      </c>
      <c r="Z12" s="126">
        <f t="shared" si="7"/>
        <v>50</v>
      </c>
      <c r="AA12" s="126">
        <f t="shared" si="8"/>
        <v>50</v>
      </c>
      <c r="AB12" s="180">
        <f t="shared" si="9"/>
        <v>0</v>
      </c>
      <c r="AR12" s="119" t="s">
        <v>8</v>
      </c>
      <c r="BC12" s="161"/>
      <c r="BD12" s="161"/>
    </row>
    <row r="13" spans="1:56" ht="201" customHeight="1" x14ac:dyDescent="2.75">
      <c r="A13" s="119">
        <v>0</v>
      </c>
      <c r="G13" s="179" t="s">
        <v>183</v>
      </c>
      <c r="H13" s="124" t="s">
        <v>35</v>
      </c>
      <c r="I13" s="125">
        <v>65</v>
      </c>
      <c r="J13" s="126">
        <v>1</v>
      </c>
      <c r="K13" s="126">
        <f t="shared" si="0"/>
        <v>66</v>
      </c>
      <c r="L13" s="126">
        <f t="shared" si="1"/>
        <v>1</v>
      </c>
      <c r="M13" s="125">
        <v>65</v>
      </c>
      <c r="N13" s="125">
        <v>72</v>
      </c>
      <c r="O13" s="127">
        <v>0</v>
      </c>
      <c r="P13" s="126">
        <f t="shared" si="2"/>
        <v>72</v>
      </c>
      <c r="Q13" s="126">
        <f t="shared" si="3"/>
        <v>0</v>
      </c>
      <c r="R13" s="125">
        <v>72</v>
      </c>
      <c r="S13" s="125">
        <v>57</v>
      </c>
      <c r="T13" s="125">
        <v>0</v>
      </c>
      <c r="U13" s="126">
        <f t="shared" si="4"/>
        <v>57</v>
      </c>
      <c r="V13" s="126">
        <f t="shared" si="10"/>
        <v>6</v>
      </c>
      <c r="W13" s="125">
        <v>51</v>
      </c>
      <c r="X13" s="125">
        <f t="shared" si="5"/>
        <v>194</v>
      </c>
      <c r="Y13" s="126">
        <f t="shared" si="6"/>
        <v>1</v>
      </c>
      <c r="Z13" s="126">
        <f t="shared" si="7"/>
        <v>195</v>
      </c>
      <c r="AA13" s="126">
        <f t="shared" si="8"/>
        <v>7</v>
      </c>
      <c r="AB13" s="180">
        <f t="shared" si="9"/>
        <v>188</v>
      </c>
      <c r="BC13" s="161"/>
      <c r="BD13" s="161"/>
    </row>
    <row r="14" spans="1:56" ht="253.5" customHeight="1" x14ac:dyDescent="2.75">
      <c r="G14" s="179" t="s">
        <v>36</v>
      </c>
      <c r="H14" s="124" t="s">
        <v>37</v>
      </c>
      <c r="I14" s="125">
        <v>30</v>
      </c>
      <c r="J14" s="126">
        <v>0</v>
      </c>
      <c r="K14" s="126">
        <f t="shared" si="0"/>
        <v>30</v>
      </c>
      <c r="L14" s="126">
        <f t="shared" si="1"/>
        <v>3</v>
      </c>
      <c r="M14" s="125">
        <v>27</v>
      </c>
      <c r="N14" s="125">
        <v>7</v>
      </c>
      <c r="O14" s="127">
        <v>1</v>
      </c>
      <c r="P14" s="126">
        <f t="shared" si="2"/>
        <v>8</v>
      </c>
      <c r="Q14" s="126">
        <f t="shared" si="3"/>
        <v>0</v>
      </c>
      <c r="R14" s="125">
        <v>8</v>
      </c>
      <c r="S14" s="125">
        <v>7</v>
      </c>
      <c r="T14" s="125">
        <v>0</v>
      </c>
      <c r="U14" s="126">
        <f t="shared" si="4"/>
        <v>7</v>
      </c>
      <c r="V14" s="126">
        <f t="shared" si="10"/>
        <v>0</v>
      </c>
      <c r="W14" s="125">
        <v>7</v>
      </c>
      <c r="X14" s="125">
        <f t="shared" si="5"/>
        <v>44</v>
      </c>
      <c r="Y14" s="126">
        <f t="shared" si="6"/>
        <v>1</v>
      </c>
      <c r="Z14" s="126">
        <f t="shared" si="7"/>
        <v>45</v>
      </c>
      <c r="AA14" s="126">
        <f t="shared" si="8"/>
        <v>3</v>
      </c>
      <c r="AB14" s="180">
        <f t="shared" si="9"/>
        <v>42</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55</v>
      </c>
      <c r="J17" s="126">
        <v>3</v>
      </c>
      <c r="K17" s="126">
        <f t="shared" si="0"/>
        <v>58</v>
      </c>
      <c r="L17" s="126">
        <f t="shared" si="1"/>
        <v>4</v>
      </c>
      <c r="M17" s="125">
        <v>54</v>
      </c>
      <c r="N17" s="125">
        <v>2</v>
      </c>
      <c r="O17" s="127">
        <v>0</v>
      </c>
      <c r="P17" s="126">
        <f t="shared" si="2"/>
        <v>2</v>
      </c>
      <c r="Q17" s="126">
        <f t="shared" si="3"/>
        <v>1</v>
      </c>
      <c r="R17" s="125">
        <v>1</v>
      </c>
      <c r="S17" s="125">
        <v>0</v>
      </c>
      <c r="T17" s="125">
        <v>0</v>
      </c>
      <c r="U17" s="126">
        <f t="shared" si="4"/>
        <v>0</v>
      </c>
      <c r="V17" s="126">
        <f t="shared" si="10"/>
        <v>0</v>
      </c>
      <c r="W17" s="125">
        <v>0</v>
      </c>
      <c r="X17" s="125">
        <f t="shared" si="5"/>
        <v>57</v>
      </c>
      <c r="Y17" s="126">
        <f t="shared" si="6"/>
        <v>3</v>
      </c>
      <c r="Z17" s="126">
        <f t="shared" si="7"/>
        <v>60</v>
      </c>
      <c r="AA17" s="126">
        <f t="shared" si="8"/>
        <v>5</v>
      </c>
      <c r="AB17" s="180">
        <f t="shared" si="9"/>
        <v>55</v>
      </c>
    </row>
    <row r="18" spans="7:29" ht="261" customHeight="1" x14ac:dyDescent="0.35">
      <c r="G18" s="179" t="s">
        <v>43</v>
      </c>
      <c r="H18" s="124" t="s">
        <v>44</v>
      </c>
      <c r="I18" s="125">
        <v>21</v>
      </c>
      <c r="J18" s="126">
        <v>2</v>
      </c>
      <c r="K18" s="126">
        <f t="shared" si="0"/>
        <v>23</v>
      </c>
      <c r="L18" s="126">
        <f t="shared" si="1"/>
        <v>8</v>
      </c>
      <c r="M18" s="125">
        <v>15</v>
      </c>
      <c r="N18" s="125">
        <v>2</v>
      </c>
      <c r="O18" s="127">
        <v>0</v>
      </c>
      <c r="P18" s="126">
        <f t="shared" si="2"/>
        <v>2</v>
      </c>
      <c r="Q18" s="126">
        <f t="shared" si="3"/>
        <v>1</v>
      </c>
      <c r="R18" s="125">
        <v>1</v>
      </c>
      <c r="S18" s="125">
        <v>1</v>
      </c>
      <c r="T18" s="125">
        <v>0</v>
      </c>
      <c r="U18" s="126">
        <f t="shared" si="4"/>
        <v>1</v>
      </c>
      <c r="V18" s="126">
        <f t="shared" si="10"/>
        <v>0</v>
      </c>
      <c r="W18" s="125">
        <v>1</v>
      </c>
      <c r="X18" s="125">
        <f t="shared" si="5"/>
        <v>24</v>
      </c>
      <c r="Y18" s="126">
        <f t="shared" si="6"/>
        <v>2</v>
      </c>
      <c r="Z18" s="126">
        <f t="shared" si="7"/>
        <v>26</v>
      </c>
      <c r="AA18" s="126">
        <f t="shared" si="8"/>
        <v>9</v>
      </c>
      <c r="AB18" s="180">
        <f t="shared" si="9"/>
        <v>17</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147</v>
      </c>
      <c r="J20" s="126">
        <v>23</v>
      </c>
      <c r="K20" s="126">
        <f t="shared" si="0"/>
        <v>170</v>
      </c>
      <c r="L20" s="126">
        <f t="shared" si="1"/>
        <v>24</v>
      </c>
      <c r="M20" s="125">
        <v>146</v>
      </c>
      <c r="N20" s="125">
        <v>21</v>
      </c>
      <c r="O20" s="127">
        <v>5</v>
      </c>
      <c r="P20" s="126">
        <f t="shared" si="2"/>
        <v>26</v>
      </c>
      <c r="Q20" s="126">
        <f t="shared" si="3"/>
        <v>2</v>
      </c>
      <c r="R20" s="125">
        <v>24</v>
      </c>
      <c r="S20" s="125">
        <v>18</v>
      </c>
      <c r="T20" s="125">
        <v>3</v>
      </c>
      <c r="U20" s="126">
        <f t="shared" si="4"/>
        <v>21</v>
      </c>
      <c r="V20" s="126">
        <f t="shared" si="10"/>
        <v>6</v>
      </c>
      <c r="W20" s="125">
        <v>15</v>
      </c>
      <c r="X20" s="125">
        <f t="shared" si="5"/>
        <v>186</v>
      </c>
      <c r="Y20" s="126">
        <f t="shared" si="6"/>
        <v>31</v>
      </c>
      <c r="Z20" s="126">
        <f t="shared" si="7"/>
        <v>217</v>
      </c>
      <c r="AA20" s="126">
        <f t="shared" si="8"/>
        <v>32</v>
      </c>
      <c r="AB20" s="180">
        <f t="shared" si="9"/>
        <v>185</v>
      </c>
    </row>
    <row r="21" spans="7:29" ht="206.25" customHeight="1" thickBot="1" x14ac:dyDescent="0.4">
      <c r="G21" s="273" t="s">
        <v>185</v>
      </c>
      <c r="H21" s="274"/>
      <c r="I21" s="181">
        <f>SUM(I7:I20)</f>
        <v>2006</v>
      </c>
      <c r="J21" s="181">
        <f t="shared" ref="J21:AB21" si="11">SUM(J7:J20)</f>
        <v>5759</v>
      </c>
      <c r="K21" s="181">
        <f t="shared" si="11"/>
        <v>7765</v>
      </c>
      <c r="L21" s="181">
        <f t="shared" si="11"/>
        <v>5757</v>
      </c>
      <c r="M21" s="181">
        <f t="shared" si="11"/>
        <v>2008</v>
      </c>
      <c r="N21" s="181">
        <f t="shared" si="11"/>
        <v>256</v>
      </c>
      <c r="O21" s="181">
        <f t="shared" si="11"/>
        <v>1190</v>
      </c>
      <c r="P21" s="181">
        <f t="shared" si="11"/>
        <v>1446</v>
      </c>
      <c r="Q21" s="181">
        <f t="shared" si="11"/>
        <v>1187</v>
      </c>
      <c r="R21" s="181">
        <f t="shared" si="11"/>
        <v>259</v>
      </c>
      <c r="S21" s="181">
        <f t="shared" si="11"/>
        <v>208</v>
      </c>
      <c r="T21" s="181">
        <f t="shared" si="11"/>
        <v>452</v>
      </c>
      <c r="U21" s="181">
        <f t="shared" si="11"/>
        <v>660</v>
      </c>
      <c r="V21" s="181">
        <f t="shared" si="11"/>
        <v>459</v>
      </c>
      <c r="W21" s="181">
        <f t="shared" si="11"/>
        <v>201</v>
      </c>
      <c r="X21" s="181">
        <f t="shared" si="11"/>
        <v>2470</v>
      </c>
      <c r="Y21" s="181">
        <f t="shared" si="11"/>
        <v>7401</v>
      </c>
      <c r="Z21" s="181">
        <f t="shared" si="11"/>
        <v>9871</v>
      </c>
      <c r="AA21" s="181">
        <f t="shared" si="11"/>
        <v>7403</v>
      </c>
      <c r="AB21" s="181">
        <f t="shared" si="11"/>
        <v>2468</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5"/>
  <sheetViews>
    <sheetView showGridLines="0" view="pageBreakPreview" zoomScale="40" zoomScaleSheetLayoutView="40" workbookViewId="0">
      <selection activeCell="D5" sqref="D5"/>
    </sheetView>
  </sheetViews>
  <sheetFormatPr defaultColWidth="9.140625" defaultRowHeight="30.75" x14ac:dyDescent="0.3"/>
  <cols>
    <col min="1" max="2" width="3" style="199" customWidth="1"/>
    <col min="3" max="3" width="21.5703125" style="198" customWidth="1"/>
    <col min="4" max="4" width="119.85546875" style="199" customWidth="1"/>
    <col min="5" max="5" width="27.42578125" style="200" customWidth="1"/>
    <col min="6" max="6" width="30.5703125" style="200" customWidth="1"/>
    <col min="7" max="7" width="34.42578125" style="200" customWidth="1"/>
    <col min="8" max="8" width="118.140625" style="201" customWidth="1"/>
    <col min="9" max="9" width="28.85546875" style="200" customWidth="1"/>
    <col min="10" max="10" width="31.140625" style="200" customWidth="1"/>
    <col min="11" max="11" width="28.85546875" style="200" customWidth="1"/>
    <col min="12" max="16384" width="9.140625" style="199"/>
  </cols>
  <sheetData>
    <row r="1" spans="3:11" ht="31.5" thickBot="1" x14ac:dyDescent="0.35"/>
    <row r="2" spans="3:11" s="202" customFormat="1" ht="18" customHeight="1" x14ac:dyDescent="0.3">
      <c r="C2" s="286" t="s">
        <v>412</v>
      </c>
      <c r="D2" s="287"/>
      <c r="E2" s="287"/>
      <c r="F2" s="287"/>
      <c r="G2" s="287"/>
      <c r="H2" s="287"/>
      <c r="I2" s="287"/>
      <c r="J2" s="287"/>
      <c r="K2" s="287"/>
    </row>
    <row r="3" spans="3:11" s="203" customFormat="1" ht="79.5" customHeight="1" thickBot="1" x14ac:dyDescent="0.35">
      <c r="C3" s="288"/>
      <c r="D3" s="289"/>
      <c r="E3" s="289"/>
      <c r="F3" s="289"/>
      <c r="G3" s="289"/>
      <c r="H3" s="289"/>
      <c r="I3" s="289"/>
      <c r="J3" s="289"/>
      <c r="K3" s="289"/>
    </row>
    <row r="4" spans="3:11" ht="64.5" customHeight="1" thickBot="1" x14ac:dyDescent="0.35">
      <c r="C4" s="290" t="s">
        <v>432</v>
      </c>
      <c r="D4" s="291"/>
      <c r="E4" s="291"/>
      <c r="F4" s="291"/>
      <c r="G4" s="291"/>
      <c r="H4" s="291"/>
      <c r="I4" s="291"/>
      <c r="J4" s="291"/>
      <c r="K4" s="291"/>
    </row>
    <row r="5" spans="3:11" s="204" customFormat="1" ht="111" customHeight="1" thickBot="1" x14ac:dyDescent="0.3">
      <c r="C5" s="292" t="s">
        <v>413</v>
      </c>
      <c r="D5" s="223" t="s">
        <v>414</v>
      </c>
      <c r="E5" s="223" t="s">
        <v>415</v>
      </c>
      <c r="F5" s="223" t="s">
        <v>416</v>
      </c>
      <c r="G5" s="224" t="s">
        <v>417</v>
      </c>
      <c r="H5" s="225" t="s">
        <v>418</v>
      </c>
      <c r="I5" s="223" t="s">
        <v>415</v>
      </c>
      <c r="J5" s="223" t="s">
        <v>416</v>
      </c>
      <c r="K5" s="224" t="s">
        <v>417</v>
      </c>
    </row>
    <row r="6" spans="3:11" s="204" customFormat="1" ht="201.75" customHeight="1" thickBot="1" x14ac:dyDescent="0.3">
      <c r="C6" s="293"/>
      <c r="D6" s="294" t="s">
        <v>377</v>
      </c>
      <c r="E6" s="295"/>
      <c r="F6" s="295"/>
      <c r="G6" s="295"/>
      <c r="H6" s="295"/>
      <c r="I6" s="295"/>
      <c r="J6" s="295"/>
      <c r="K6" s="295"/>
    </row>
    <row r="7" spans="3:11" x14ac:dyDescent="0.3">
      <c r="I7" s="208"/>
      <c r="J7" s="208"/>
      <c r="K7" s="208"/>
    </row>
    <row r="8" spans="3:11" x14ac:dyDescent="0.3">
      <c r="K8" s="209"/>
    </row>
    <row r="13" spans="3:11" ht="18.75" x14ac:dyDescent="0.3">
      <c r="C13" s="199"/>
      <c r="E13" s="199"/>
      <c r="F13" s="199"/>
      <c r="G13" s="199"/>
      <c r="H13" s="199"/>
      <c r="I13" s="210"/>
      <c r="J13" s="199"/>
      <c r="K13" s="199"/>
    </row>
    <row r="14" spans="3:11" ht="18.75" x14ac:dyDescent="0.3">
      <c r="C14" s="199"/>
      <c r="E14" s="199"/>
      <c r="F14" s="199"/>
      <c r="G14" s="199"/>
      <c r="H14" s="199"/>
      <c r="I14" s="211"/>
      <c r="J14" s="199"/>
      <c r="K14" s="199"/>
    </row>
    <row r="15" spans="3:11" ht="18.75" x14ac:dyDescent="0.3">
      <c r="C15" s="199"/>
      <c r="E15" s="199"/>
      <c r="F15" s="199"/>
      <c r="G15" s="199"/>
      <c r="H15" s="199"/>
      <c r="I15" s="211"/>
      <c r="J15" s="199"/>
      <c r="K15" s="199"/>
    </row>
  </sheetData>
  <mergeCells count="4">
    <mergeCell ref="C2:K3"/>
    <mergeCell ref="C4:K4"/>
    <mergeCell ref="C5:C6"/>
    <mergeCell ref="D6:K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59"/>
  <sheetViews>
    <sheetView showGridLines="0" view="pageBreakPreview" topLeftCell="A43" zoomScale="32" zoomScaleSheetLayoutView="32" workbookViewId="0">
      <selection activeCell="H49" sqref="H49"/>
    </sheetView>
  </sheetViews>
  <sheetFormatPr defaultColWidth="9.140625" defaultRowHeight="30.75" x14ac:dyDescent="0.3"/>
  <cols>
    <col min="1" max="2" width="3" style="199" customWidth="1"/>
    <col min="3" max="3" width="21.5703125" style="198" customWidth="1"/>
    <col min="4" max="4" width="170.5703125" style="199" customWidth="1"/>
    <col min="5" max="5" width="27.42578125" style="200" customWidth="1"/>
    <col min="6" max="6" width="30.5703125" style="200" customWidth="1"/>
    <col min="7" max="7" width="34.42578125" style="200" customWidth="1"/>
    <col min="8" max="8" width="209.28515625" style="201" customWidth="1"/>
    <col min="9" max="9" width="40" style="200" customWidth="1"/>
    <col min="10" max="10" width="40.140625" style="200" customWidth="1"/>
    <col min="11" max="11" width="47.28515625" style="200" customWidth="1"/>
    <col min="12" max="16384" width="9.140625" style="199"/>
  </cols>
  <sheetData>
    <row r="1" spans="3:11" ht="31.5" thickBot="1" x14ac:dyDescent="0.35"/>
    <row r="2" spans="3:11" s="202" customFormat="1" ht="18" customHeight="1" x14ac:dyDescent="0.3">
      <c r="C2" s="296" t="s">
        <v>412</v>
      </c>
      <c r="D2" s="297"/>
      <c r="E2" s="297"/>
      <c r="F2" s="297"/>
      <c r="G2" s="297"/>
      <c r="H2" s="297"/>
      <c r="I2" s="297"/>
      <c r="J2" s="297"/>
      <c r="K2" s="297"/>
    </row>
    <row r="3" spans="3:11" s="203" customFormat="1" ht="79.5" customHeight="1" thickBot="1" x14ac:dyDescent="0.35">
      <c r="C3" s="298"/>
      <c r="D3" s="299"/>
      <c r="E3" s="299"/>
      <c r="F3" s="299"/>
      <c r="G3" s="299"/>
      <c r="H3" s="299"/>
      <c r="I3" s="299"/>
      <c r="J3" s="299"/>
      <c r="K3" s="299"/>
    </row>
    <row r="4" spans="3:11" ht="64.5" customHeight="1" thickBot="1" x14ac:dyDescent="0.35">
      <c r="C4" s="290" t="s">
        <v>432</v>
      </c>
      <c r="D4" s="291"/>
      <c r="E4" s="291"/>
      <c r="F4" s="291"/>
      <c r="G4" s="291"/>
      <c r="H4" s="291"/>
      <c r="I4" s="291"/>
      <c r="J4" s="291"/>
      <c r="K4" s="291"/>
    </row>
    <row r="5" spans="3:11" s="204" customFormat="1" ht="111" customHeight="1" thickBot="1" x14ac:dyDescent="0.3">
      <c r="C5" s="251"/>
      <c r="D5" s="252" t="s">
        <v>414</v>
      </c>
      <c r="E5" s="252" t="s">
        <v>415</v>
      </c>
      <c r="F5" s="252" t="s">
        <v>416</v>
      </c>
      <c r="G5" s="253" t="s">
        <v>417</v>
      </c>
      <c r="H5" s="252" t="s">
        <v>418</v>
      </c>
      <c r="I5" s="252" t="s">
        <v>415</v>
      </c>
      <c r="J5" s="252" t="s">
        <v>416</v>
      </c>
      <c r="K5" s="253" t="s">
        <v>417</v>
      </c>
    </row>
    <row r="6" spans="3:11" s="205" customFormat="1" ht="232.5" customHeight="1" x14ac:dyDescent="0.5">
      <c r="C6" s="300" t="s">
        <v>420</v>
      </c>
      <c r="D6" s="243"/>
      <c r="E6" s="244"/>
      <c r="F6" s="245"/>
      <c r="G6" s="246"/>
      <c r="H6" s="247" t="s">
        <v>433</v>
      </c>
      <c r="I6" s="248" t="s">
        <v>434</v>
      </c>
      <c r="J6" s="249">
        <v>7.2916666666666671E-2</v>
      </c>
      <c r="K6" s="250" t="s">
        <v>435</v>
      </c>
    </row>
    <row r="7" spans="3:11" s="205" customFormat="1" ht="232.5" customHeight="1" x14ac:dyDescent="0.5">
      <c r="C7" s="300"/>
      <c r="D7" s="233"/>
      <c r="E7" s="234"/>
      <c r="F7" s="234"/>
      <c r="G7" s="235"/>
      <c r="H7" s="236" t="s">
        <v>436</v>
      </c>
      <c r="I7" s="237" t="s">
        <v>437</v>
      </c>
      <c r="J7" s="238">
        <v>3.8194444444444448E-2</v>
      </c>
      <c r="K7" s="239" t="s">
        <v>438</v>
      </c>
    </row>
    <row r="8" spans="3:11" s="205" customFormat="1" ht="232.5" customHeight="1" x14ac:dyDescent="0.5">
      <c r="C8" s="300"/>
      <c r="D8" s="233"/>
      <c r="E8" s="234"/>
      <c r="F8" s="234"/>
      <c r="G8" s="235"/>
      <c r="H8" s="236" t="s">
        <v>439</v>
      </c>
      <c r="I8" s="237" t="s">
        <v>440</v>
      </c>
      <c r="J8" s="238">
        <v>3.1250000000000007E-2</v>
      </c>
      <c r="K8" s="239" t="s">
        <v>441</v>
      </c>
    </row>
    <row r="9" spans="3:11" s="205" customFormat="1" ht="232.5" customHeight="1" x14ac:dyDescent="0.5">
      <c r="C9" s="300"/>
      <c r="D9" s="233"/>
      <c r="E9" s="234"/>
      <c r="F9" s="234"/>
      <c r="G9" s="235"/>
      <c r="H9" s="236" t="s">
        <v>442</v>
      </c>
      <c r="I9" s="237" t="s">
        <v>443</v>
      </c>
      <c r="J9" s="238">
        <v>0.11805555555555557</v>
      </c>
      <c r="K9" s="239" t="s">
        <v>444</v>
      </c>
    </row>
    <row r="10" spans="3:11" s="205" customFormat="1" ht="232.5" customHeight="1" x14ac:dyDescent="0.5">
      <c r="C10" s="300"/>
      <c r="D10" s="233"/>
      <c r="E10" s="234"/>
      <c r="F10" s="234"/>
      <c r="G10" s="235"/>
      <c r="H10" s="236" t="s">
        <v>445</v>
      </c>
      <c r="I10" s="237" t="s">
        <v>446</v>
      </c>
      <c r="J10" s="238">
        <v>5.5555555555555552E-2</v>
      </c>
      <c r="K10" s="239" t="s">
        <v>447</v>
      </c>
    </row>
    <row r="11" spans="3:11" s="205" customFormat="1" ht="232.5" customHeight="1" x14ac:dyDescent="0.5">
      <c r="C11" s="300"/>
      <c r="D11" s="233"/>
      <c r="E11" s="234"/>
      <c r="F11" s="234"/>
      <c r="G11" s="235"/>
      <c r="H11" s="236" t="s">
        <v>448</v>
      </c>
      <c r="I11" s="237" t="s">
        <v>449</v>
      </c>
      <c r="J11" s="238">
        <v>6.25E-2</v>
      </c>
      <c r="K11" s="239" t="s">
        <v>450</v>
      </c>
    </row>
    <row r="12" spans="3:11" s="205" customFormat="1" ht="232.5" customHeight="1" x14ac:dyDescent="0.5">
      <c r="C12" s="300"/>
      <c r="D12" s="233"/>
      <c r="E12" s="234"/>
      <c r="F12" s="234"/>
      <c r="G12" s="235"/>
      <c r="H12" s="236" t="s">
        <v>451</v>
      </c>
      <c r="I12" s="237" t="s">
        <v>452</v>
      </c>
      <c r="J12" s="238">
        <v>3.472222222222221E-2</v>
      </c>
      <c r="K12" s="239" t="s">
        <v>453</v>
      </c>
    </row>
    <row r="13" spans="3:11" s="205" customFormat="1" ht="232.5" customHeight="1" x14ac:dyDescent="0.5">
      <c r="C13" s="300"/>
      <c r="D13" s="233"/>
      <c r="E13" s="234"/>
      <c r="F13" s="234"/>
      <c r="G13" s="235"/>
      <c r="H13" s="236" t="s">
        <v>454</v>
      </c>
      <c r="I13" s="237" t="s">
        <v>455</v>
      </c>
      <c r="J13" s="238">
        <v>3.125E-2</v>
      </c>
      <c r="K13" s="239" t="s">
        <v>456</v>
      </c>
    </row>
    <row r="14" spans="3:11" s="205" customFormat="1" ht="232.5" customHeight="1" x14ac:dyDescent="0.5">
      <c r="C14" s="300"/>
      <c r="D14" s="233"/>
      <c r="E14" s="234"/>
      <c r="F14" s="234"/>
      <c r="G14" s="235"/>
      <c r="H14" s="236" t="s">
        <v>457</v>
      </c>
      <c r="I14" s="237" t="s">
        <v>458</v>
      </c>
      <c r="J14" s="238">
        <v>1.7361111111111105E-2</v>
      </c>
      <c r="K14" s="239" t="s">
        <v>459</v>
      </c>
    </row>
    <row r="15" spans="3:11" s="205" customFormat="1" ht="232.5" customHeight="1" x14ac:dyDescent="0.5">
      <c r="C15" s="300"/>
      <c r="D15" s="233"/>
      <c r="E15" s="234"/>
      <c r="F15" s="234"/>
      <c r="G15" s="235"/>
      <c r="H15" s="236" t="s">
        <v>460</v>
      </c>
      <c r="I15" s="237" t="s">
        <v>461</v>
      </c>
      <c r="J15" s="238">
        <v>0.1111111111111111</v>
      </c>
      <c r="K15" s="239" t="s">
        <v>462</v>
      </c>
    </row>
    <row r="16" spans="3:11" s="205" customFormat="1" ht="232.5" customHeight="1" x14ac:dyDescent="0.5">
      <c r="C16" s="300"/>
      <c r="D16" s="233"/>
      <c r="E16" s="234"/>
      <c r="F16" s="234"/>
      <c r="G16" s="235"/>
      <c r="H16" s="236" t="s">
        <v>463</v>
      </c>
      <c r="I16" s="237" t="s">
        <v>464</v>
      </c>
      <c r="J16" s="238">
        <v>6.25E-2</v>
      </c>
      <c r="K16" s="239" t="s">
        <v>465</v>
      </c>
    </row>
    <row r="17" spans="3:11" s="205" customFormat="1" ht="232.5" customHeight="1" x14ac:dyDescent="0.5">
      <c r="C17" s="300"/>
      <c r="D17" s="233"/>
      <c r="E17" s="234"/>
      <c r="F17" s="234"/>
      <c r="G17" s="235"/>
      <c r="H17" s="236" t="s">
        <v>466</v>
      </c>
      <c r="I17" s="237" t="s">
        <v>467</v>
      </c>
      <c r="J17" s="238">
        <v>6.25E-2</v>
      </c>
      <c r="K17" s="239" t="s">
        <v>468</v>
      </c>
    </row>
    <row r="18" spans="3:11" s="205" customFormat="1" ht="232.5" customHeight="1" x14ac:dyDescent="0.5">
      <c r="C18" s="300"/>
      <c r="D18" s="233"/>
      <c r="E18" s="234"/>
      <c r="F18" s="234"/>
      <c r="G18" s="235"/>
      <c r="H18" s="236" t="s">
        <v>469</v>
      </c>
      <c r="I18" s="237" t="s">
        <v>470</v>
      </c>
      <c r="J18" s="238">
        <v>6.944444444444442E-2</v>
      </c>
      <c r="K18" s="239" t="s">
        <v>471</v>
      </c>
    </row>
    <row r="19" spans="3:11" s="205" customFormat="1" ht="232.5" customHeight="1" x14ac:dyDescent="0.5">
      <c r="C19" s="300"/>
      <c r="D19" s="233"/>
      <c r="E19" s="234"/>
      <c r="F19" s="234"/>
      <c r="G19" s="235"/>
      <c r="H19" s="236" t="s">
        <v>472</v>
      </c>
      <c r="I19" s="237" t="s">
        <v>473</v>
      </c>
      <c r="J19" s="238">
        <v>0.31597222222222221</v>
      </c>
      <c r="K19" s="239" t="s">
        <v>423</v>
      </c>
    </row>
    <row r="20" spans="3:11" s="205" customFormat="1" ht="232.5" customHeight="1" x14ac:dyDescent="0.5">
      <c r="C20" s="300"/>
      <c r="D20" s="233"/>
      <c r="E20" s="234"/>
      <c r="F20" s="234"/>
      <c r="G20" s="235"/>
      <c r="H20" s="236" t="s">
        <v>474</v>
      </c>
      <c r="I20" s="237" t="s">
        <v>475</v>
      </c>
      <c r="J20" s="238">
        <v>0.32638888888888884</v>
      </c>
      <c r="K20" s="239" t="s">
        <v>476</v>
      </c>
    </row>
    <row r="21" spans="3:11" s="205" customFormat="1" ht="232.5" customHeight="1" x14ac:dyDescent="0.5">
      <c r="C21" s="300"/>
      <c r="D21" s="233"/>
      <c r="E21" s="234"/>
      <c r="F21" s="234"/>
      <c r="G21" s="235"/>
      <c r="H21" s="236" t="s">
        <v>477</v>
      </c>
      <c r="I21" s="237" t="s">
        <v>478</v>
      </c>
      <c r="J21" s="238">
        <v>5.555555555555558E-2</v>
      </c>
      <c r="K21" s="239" t="s">
        <v>479</v>
      </c>
    </row>
    <row r="22" spans="3:11" s="205" customFormat="1" ht="232.5" customHeight="1" x14ac:dyDescent="0.5">
      <c r="C22" s="300"/>
      <c r="D22" s="233"/>
      <c r="E22" s="234"/>
      <c r="F22" s="234"/>
      <c r="G22" s="235"/>
      <c r="H22" s="236" t="s">
        <v>480</v>
      </c>
      <c r="I22" s="237" t="s">
        <v>481</v>
      </c>
      <c r="J22" s="238">
        <v>0.13194444444444448</v>
      </c>
      <c r="K22" s="239" t="s">
        <v>482</v>
      </c>
    </row>
    <row r="23" spans="3:11" s="205" customFormat="1" ht="232.5" customHeight="1" x14ac:dyDescent="0.5">
      <c r="C23" s="300"/>
      <c r="D23" s="233"/>
      <c r="E23" s="234"/>
      <c r="F23" s="234"/>
      <c r="G23" s="235"/>
      <c r="H23" s="236" t="s">
        <v>483</v>
      </c>
      <c r="I23" s="237" t="s">
        <v>484</v>
      </c>
      <c r="J23" s="238">
        <v>5.5555555555555636E-2</v>
      </c>
      <c r="K23" s="239" t="s">
        <v>485</v>
      </c>
    </row>
    <row r="24" spans="3:11" s="205" customFormat="1" ht="232.5" customHeight="1" x14ac:dyDescent="0.5">
      <c r="C24" s="300"/>
      <c r="D24" s="233"/>
      <c r="E24" s="234"/>
      <c r="F24" s="234"/>
      <c r="G24" s="235"/>
      <c r="H24" s="236" t="s">
        <v>486</v>
      </c>
      <c r="I24" s="237" t="s">
        <v>487</v>
      </c>
      <c r="J24" s="238">
        <v>0.12500000000000006</v>
      </c>
      <c r="K24" s="239" t="s">
        <v>488</v>
      </c>
    </row>
    <row r="25" spans="3:11" s="205" customFormat="1" ht="232.5" customHeight="1" x14ac:dyDescent="0.5">
      <c r="C25" s="300"/>
      <c r="D25" s="233"/>
      <c r="E25" s="234"/>
      <c r="F25" s="234"/>
      <c r="G25" s="235"/>
      <c r="H25" s="236" t="s">
        <v>489</v>
      </c>
      <c r="I25" s="237" t="s">
        <v>490</v>
      </c>
      <c r="J25" s="238">
        <v>0.22916666666666669</v>
      </c>
      <c r="K25" s="239" t="s">
        <v>491</v>
      </c>
    </row>
    <row r="26" spans="3:11" s="205" customFormat="1" ht="232.5" customHeight="1" x14ac:dyDescent="0.5">
      <c r="C26" s="300"/>
      <c r="D26" s="233"/>
      <c r="E26" s="234"/>
      <c r="F26" s="234"/>
      <c r="G26" s="235"/>
      <c r="H26" s="236" t="s">
        <v>492</v>
      </c>
      <c r="I26" s="237" t="s">
        <v>493</v>
      </c>
      <c r="J26" s="238">
        <v>0.13541666666666669</v>
      </c>
      <c r="K26" s="239" t="s">
        <v>494</v>
      </c>
    </row>
    <row r="27" spans="3:11" s="205" customFormat="1" ht="232.5" customHeight="1" x14ac:dyDescent="0.5">
      <c r="C27" s="300"/>
      <c r="D27" s="233"/>
      <c r="E27" s="234"/>
      <c r="F27" s="234"/>
      <c r="G27" s="235"/>
      <c r="H27" s="236" t="s">
        <v>495</v>
      </c>
      <c r="I27" s="237" t="s">
        <v>496</v>
      </c>
      <c r="J27" s="238">
        <v>0.3263888888888889</v>
      </c>
      <c r="K27" s="239" t="s">
        <v>497</v>
      </c>
    </row>
    <row r="28" spans="3:11" s="205" customFormat="1" ht="232.5" customHeight="1" x14ac:dyDescent="0.5">
      <c r="C28" s="300"/>
      <c r="D28" s="233"/>
      <c r="E28" s="234"/>
      <c r="F28" s="234"/>
      <c r="G28" s="235"/>
      <c r="H28" s="236" t="s">
        <v>498</v>
      </c>
      <c r="I28" s="237" t="s">
        <v>422</v>
      </c>
      <c r="J28" s="238">
        <v>5.2083333333333315E-2</v>
      </c>
      <c r="K28" s="239" t="s">
        <v>499</v>
      </c>
    </row>
    <row r="29" spans="3:11" s="205" customFormat="1" ht="232.5" customHeight="1" x14ac:dyDescent="0.5">
      <c r="C29" s="300"/>
      <c r="D29" s="233"/>
      <c r="E29" s="234"/>
      <c r="F29" s="234"/>
      <c r="G29" s="235"/>
      <c r="H29" s="236" t="s">
        <v>500</v>
      </c>
      <c r="I29" s="237" t="s">
        <v>501</v>
      </c>
      <c r="J29" s="238">
        <v>4.8611111111111049E-2</v>
      </c>
      <c r="K29" s="239" t="s">
        <v>502</v>
      </c>
    </row>
    <row r="30" spans="3:11" s="205" customFormat="1" ht="232.5" customHeight="1" x14ac:dyDescent="0.5">
      <c r="C30" s="300"/>
      <c r="D30" s="233"/>
      <c r="E30" s="234"/>
      <c r="F30" s="234"/>
      <c r="G30" s="235"/>
      <c r="H30" s="236" t="s">
        <v>503</v>
      </c>
      <c r="I30" s="237" t="s">
        <v>504</v>
      </c>
      <c r="J30" s="238">
        <v>0.14583333333333337</v>
      </c>
      <c r="K30" s="239" t="s">
        <v>505</v>
      </c>
    </row>
    <row r="31" spans="3:11" s="205" customFormat="1" ht="232.5" customHeight="1" x14ac:dyDescent="0.5">
      <c r="C31" s="300"/>
      <c r="D31" s="233"/>
      <c r="E31" s="234"/>
      <c r="F31" s="234"/>
      <c r="G31" s="235"/>
      <c r="H31" s="236" t="s">
        <v>506</v>
      </c>
      <c r="I31" s="237" t="s">
        <v>507</v>
      </c>
      <c r="J31" s="238">
        <v>7.291666666666663E-2</v>
      </c>
      <c r="K31" s="239" t="s">
        <v>508</v>
      </c>
    </row>
    <row r="32" spans="3:11" s="205" customFormat="1" ht="232.5" customHeight="1" x14ac:dyDescent="0.5">
      <c r="C32" s="300"/>
      <c r="D32" s="233"/>
      <c r="E32" s="234"/>
      <c r="F32" s="234"/>
      <c r="G32" s="235"/>
      <c r="H32" s="236" t="s">
        <v>509</v>
      </c>
      <c r="I32" s="237" t="s">
        <v>510</v>
      </c>
      <c r="J32" s="238">
        <v>5.555555555555558E-2</v>
      </c>
      <c r="K32" s="239" t="s">
        <v>511</v>
      </c>
    </row>
    <row r="33" spans="3:11" s="205" customFormat="1" ht="232.5" customHeight="1" x14ac:dyDescent="0.5">
      <c r="C33" s="300"/>
      <c r="D33" s="233"/>
      <c r="E33" s="234"/>
      <c r="F33" s="234"/>
      <c r="G33" s="235"/>
      <c r="H33" s="236" t="s">
        <v>512</v>
      </c>
      <c r="I33" s="237" t="s">
        <v>513</v>
      </c>
      <c r="J33" s="238">
        <v>3.819444444444442E-2</v>
      </c>
      <c r="K33" s="239" t="s">
        <v>514</v>
      </c>
    </row>
    <row r="34" spans="3:11" s="205" customFormat="1" ht="232.5" customHeight="1" x14ac:dyDescent="0.5">
      <c r="C34" s="300"/>
      <c r="D34" s="233"/>
      <c r="E34" s="234"/>
      <c r="F34" s="234"/>
      <c r="G34" s="235"/>
      <c r="H34" s="236" t="s">
        <v>515</v>
      </c>
      <c r="I34" s="237" t="s">
        <v>516</v>
      </c>
      <c r="J34" s="238">
        <v>7.291666666666663E-2</v>
      </c>
      <c r="K34" s="239" t="s">
        <v>517</v>
      </c>
    </row>
    <row r="35" spans="3:11" s="205" customFormat="1" ht="232.5" customHeight="1" x14ac:dyDescent="0.5">
      <c r="C35" s="300"/>
      <c r="D35" s="233"/>
      <c r="E35" s="234"/>
      <c r="F35" s="234"/>
      <c r="G35" s="235"/>
      <c r="H35" s="236" t="s">
        <v>518</v>
      </c>
      <c r="I35" s="237" t="s">
        <v>519</v>
      </c>
      <c r="J35" s="238">
        <v>0.10416666666666674</v>
      </c>
      <c r="K35" s="239" t="s">
        <v>520</v>
      </c>
    </row>
    <row r="36" spans="3:11" s="205" customFormat="1" ht="232.5" customHeight="1" x14ac:dyDescent="0.5">
      <c r="C36" s="300"/>
      <c r="D36" s="233"/>
      <c r="E36" s="234"/>
      <c r="F36" s="234"/>
      <c r="G36" s="235"/>
      <c r="H36" s="236" t="s">
        <v>521</v>
      </c>
      <c r="I36" s="237" t="s">
        <v>522</v>
      </c>
      <c r="J36" s="238">
        <v>0.17708333333333326</v>
      </c>
      <c r="K36" s="239" t="s">
        <v>523</v>
      </c>
    </row>
    <row r="37" spans="3:11" s="205" customFormat="1" ht="232.5" customHeight="1" x14ac:dyDescent="0.5">
      <c r="C37" s="300"/>
      <c r="D37" s="233"/>
      <c r="E37" s="234"/>
      <c r="F37" s="234"/>
      <c r="G37" s="235"/>
      <c r="H37" s="236" t="s">
        <v>524</v>
      </c>
      <c r="I37" s="237" t="s">
        <v>525</v>
      </c>
      <c r="J37" s="238">
        <v>5.208333333333337E-2</v>
      </c>
      <c r="K37" s="239" t="s">
        <v>526</v>
      </c>
    </row>
    <row r="38" spans="3:11" s="205" customFormat="1" ht="232.5" customHeight="1" x14ac:dyDescent="0.5">
      <c r="C38" s="300"/>
      <c r="D38" s="233"/>
      <c r="E38" s="234"/>
      <c r="F38" s="234"/>
      <c r="G38" s="235"/>
      <c r="H38" s="236" t="s">
        <v>527</v>
      </c>
      <c r="I38" s="237" t="s">
        <v>528</v>
      </c>
      <c r="J38" s="238">
        <v>9.375E-2</v>
      </c>
      <c r="K38" s="239" t="s">
        <v>529</v>
      </c>
    </row>
    <row r="39" spans="3:11" s="205" customFormat="1" ht="232.5" customHeight="1" x14ac:dyDescent="0.5">
      <c r="C39" s="300"/>
      <c r="D39" s="233"/>
      <c r="E39" s="234"/>
      <c r="F39" s="234"/>
      <c r="G39" s="235"/>
      <c r="H39" s="236" t="s">
        <v>530</v>
      </c>
      <c r="I39" s="237" t="s">
        <v>531</v>
      </c>
      <c r="J39" s="238">
        <v>4.8611111111111049E-2</v>
      </c>
      <c r="K39" s="239" t="s">
        <v>532</v>
      </c>
    </row>
    <row r="40" spans="3:11" s="205" customFormat="1" ht="232.5" customHeight="1" x14ac:dyDescent="0.5">
      <c r="C40" s="300"/>
      <c r="D40" s="233"/>
      <c r="E40" s="234"/>
      <c r="F40" s="234"/>
      <c r="G40" s="235"/>
      <c r="H40" s="236" t="s">
        <v>533</v>
      </c>
      <c r="I40" s="237" t="s">
        <v>534</v>
      </c>
      <c r="J40" s="238">
        <v>0.11458333333333326</v>
      </c>
      <c r="K40" s="239" t="s">
        <v>535</v>
      </c>
    </row>
    <row r="41" spans="3:11" s="205" customFormat="1" ht="232.5" customHeight="1" x14ac:dyDescent="0.5">
      <c r="C41" s="300"/>
      <c r="D41" s="233"/>
      <c r="E41" s="234"/>
      <c r="F41" s="234"/>
      <c r="G41" s="235"/>
      <c r="H41" s="236" t="s">
        <v>536</v>
      </c>
      <c r="I41" s="237" t="s">
        <v>537</v>
      </c>
      <c r="J41" s="238">
        <v>4.861111111111116E-2</v>
      </c>
      <c r="K41" s="239" t="s">
        <v>538</v>
      </c>
    </row>
    <row r="42" spans="3:11" s="205" customFormat="1" ht="232.5" customHeight="1" x14ac:dyDescent="0.5">
      <c r="C42" s="300"/>
      <c r="D42" s="233"/>
      <c r="E42" s="234"/>
      <c r="F42" s="234"/>
      <c r="G42" s="235"/>
      <c r="H42" s="236" t="s">
        <v>539</v>
      </c>
      <c r="I42" s="237" t="s">
        <v>540</v>
      </c>
      <c r="J42" s="238">
        <v>5.5555555555555469E-2</v>
      </c>
      <c r="K42" s="239" t="s">
        <v>541</v>
      </c>
    </row>
    <row r="43" spans="3:11" s="205" customFormat="1" ht="232.5" customHeight="1" x14ac:dyDescent="0.5">
      <c r="C43" s="300"/>
      <c r="D43" s="233"/>
      <c r="E43" s="234"/>
      <c r="F43" s="234"/>
      <c r="G43" s="235"/>
      <c r="H43" s="236" t="s">
        <v>542</v>
      </c>
      <c r="I43" s="237" t="s">
        <v>543</v>
      </c>
      <c r="J43" s="238">
        <v>4.1666666666666741E-2</v>
      </c>
      <c r="K43" s="239" t="s">
        <v>424</v>
      </c>
    </row>
    <row r="44" spans="3:11" s="205" customFormat="1" ht="232.5" customHeight="1" x14ac:dyDescent="0.5">
      <c r="C44" s="300"/>
      <c r="D44" s="233"/>
      <c r="E44" s="234"/>
      <c r="F44" s="234"/>
      <c r="G44" s="235"/>
      <c r="H44" s="236" t="s">
        <v>544</v>
      </c>
      <c r="I44" s="237" t="s">
        <v>545</v>
      </c>
      <c r="J44" s="238">
        <v>5.2083333333333259E-2</v>
      </c>
      <c r="K44" s="239" t="s">
        <v>546</v>
      </c>
    </row>
    <row r="45" spans="3:11" s="205" customFormat="1" ht="232.5" customHeight="1" x14ac:dyDescent="0.5">
      <c r="C45" s="300"/>
      <c r="D45" s="233"/>
      <c r="E45" s="234"/>
      <c r="F45" s="234"/>
      <c r="G45" s="235"/>
      <c r="H45" s="236" t="s">
        <v>547</v>
      </c>
      <c r="I45" s="237" t="s">
        <v>548</v>
      </c>
      <c r="J45" s="238">
        <v>5.208333333333337E-2</v>
      </c>
      <c r="K45" s="239" t="s">
        <v>549</v>
      </c>
    </row>
    <row r="46" spans="3:11" s="205" customFormat="1" ht="232.5" customHeight="1" x14ac:dyDescent="0.5">
      <c r="C46" s="300"/>
      <c r="D46" s="233"/>
      <c r="E46" s="234"/>
      <c r="F46" s="234"/>
      <c r="G46" s="235"/>
      <c r="H46" s="236" t="s">
        <v>562</v>
      </c>
      <c r="I46" s="237" t="s">
        <v>550</v>
      </c>
      <c r="J46" s="238">
        <v>4.166666666666663E-2</v>
      </c>
      <c r="K46" s="239" t="s">
        <v>551</v>
      </c>
    </row>
    <row r="47" spans="3:11" s="205" customFormat="1" ht="279.75" customHeight="1" x14ac:dyDescent="0.5">
      <c r="C47" s="300"/>
      <c r="D47" s="233"/>
      <c r="E47" s="234"/>
      <c r="F47" s="234"/>
      <c r="G47" s="235"/>
      <c r="H47" s="236" t="s">
        <v>552</v>
      </c>
      <c r="I47" s="237" t="s">
        <v>553</v>
      </c>
      <c r="J47" s="238">
        <v>4.1666666666666741E-2</v>
      </c>
      <c r="K47" s="239" t="s">
        <v>554</v>
      </c>
    </row>
    <row r="48" spans="3:11" s="205" customFormat="1" ht="232.5" customHeight="1" x14ac:dyDescent="0.5">
      <c r="C48" s="300"/>
      <c r="D48" s="233"/>
      <c r="E48" s="234"/>
      <c r="F48" s="234"/>
      <c r="G48" s="235"/>
      <c r="H48" s="236" t="s">
        <v>555</v>
      </c>
      <c r="I48" s="237" t="s">
        <v>556</v>
      </c>
      <c r="J48" s="238">
        <v>5.208333333333337E-2</v>
      </c>
      <c r="K48" s="239" t="s">
        <v>561</v>
      </c>
    </row>
    <row r="49" spans="3:11" s="205" customFormat="1" ht="185.25" customHeight="1" thickBot="1" x14ac:dyDescent="0.55000000000000004">
      <c r="C49" s="301"/>
      <c r="D49" s="233"/>
      <c r="E49" s="234"/>
      <c r="F49" s="234"/>
      <c r="G49" s="235"/>
      <c r="H49" s="236" t="s">
        <v>557</v>
      </c>
      <c r="I49" s="237" t="s">
        <v>558</v>
      </c>
      <c r="J49" s="238">
        <v>4.166666666666663E-2</v>
      </c>
      <c r="K49" s="239" t="s">
        <v>559</v>
      </c>
    </row>
    <row r="50" spans="3:11" s="206" customFormat="1" ht="97.5" customHeight="1" thickBot="1" x14ac:dyDescent="0.45">
      <c r="C50" s="226" t="s">
        <v>419</v>
      </c>
      <c r="D50" s="230"/>
      <c r="E50" s="231"/>
      <c r="F50" s="231"/>
      <c r="G50" s="232"/>
      <c r="H50" s="240">
        <v>44</v>
      </c>
      <c r="I50" s="240"/>
      <c r="J50" s="241">
        <v>3.9722222222222214</v>
      </c>
      <c r="K50" s="242"/>
    </row>
    <row r="51" spans="3:11" x14ac:dyDescent="0.3">
      <c r="I51" s="208"/>
      <c r="J51" s="208"/>
      <c r="K51" s="208"/>
    </row>
    <row r="52" spans="3:11" x14ac:dyDescent="0.3">
      <c r="K52" s="209"/>
    </row>
    <row r="57" spans="3:11" ht="18.75" x14ac:dyDescent="0.3">
      <c r="C57" s="199"/>
      <c r="E57" s="199"/>
      <c r="F57" s="199"/>
      <c r="G57" s="199"/>
      <c r="H57" s="199"/>
      <c r="I57" s="210"/>
      <c r="J57" s="199"/>
      <c r="K57" s="199"/>
    </row>
    <row r="58" spans="3:11" ht="18.75" x14ac:dyDescent="0.3">
      <c r="C58" s="199"/>
      <c r="E58" s="199"/>
      <c r="F58" s="199"/>
      <c r="G58" s="199"/>
      <c r="H58" s="199"/>
      <c r="I58" s="211"/>
      <c r="J58" s="199"/>
      <c r="K58" s="199"/>
    </row>
    <row r="59" spans="3:11" ht="18.75" x14ac:dyDescent="0.3">
      <c r="C59" s="199"/>
      <c r="E59" s="199"/>
      <c r="F59" s="199"/>
      <c r="G59" s="199"/>
      <c r="H59" s="199"/>
      <c r="I59" s="211"/>
      <c r="J59" s="199"/>
      <c r="K59" s="199"/>
    </row>
  </sheetData>
  <mergeCells count="3">
    <mergeCell ref="C2:K3"/>
    <mergeCell ref="C4:K4"/>
    <mergeCell ref="C6:C49"/>
  </mergeCells>
  <printOptions horizontalCentered="1"/>
  <pageMargins left="0" right="0" top="0.51181102362204722" bottom="0.51181102362204722" header="0" footer="0"/>
  <pageSetup paperSize="9" scale="23" orientation="landscape" r:id="rId1"/>
  <rowBreaks count="1" manualBreakCount="1">
    <brk id="40" min="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showGridLines="0" view="pageBreakPreview" topLeftCell="B1" zoomScale="40" zoomScaleSheetLayoutView="40" workbookViewId="0">
      <selection activeCell="C8" sqref="C8:F8"/>
    </sheetView>
  </sheetViews>
  <sheetFormatPr defaultColWidth="9.140625" defaultRowHeight="28.5" x14ac:dyDescent="0.45"/>
  <cols>
    <col min="1" max="1" width="4.28515625" style="214" customWidth="1"/>
    <col min="2" max="2" width="22.28515625" style="212" customWidth="1"/>
    <col min="3" max="3" width="140.28515625" style="212" customWidth="1"/>
    <col min="4" max="4" width="47.28515625" style="212" customWidth="1"/>
    <col min="5" max="5" width="29.7109375" style="213" customWidth="1"/>
    <col min="6" max="6" width="31.28515625" style="214" customWidth="1"/>
    <col min="7" max="16384" width="9.140625" style="214"/>
  </cols>
  <sheetData>
    <row r="1" spans="2:6" ht="29.25" thickBot="1" x14ac:dyDescent="0.5"/>
    <row r="2" spans="2:6" ht="42" customHeight="1" x14ac:dyDescent="0.45">
      <c r="B2" s="302" t="s">
        <v>17</v>
      </c>
      <c r="C2" s="303"/>
      <c r="D2" s="303"/>
      <c r="E2" s="303"/>
      <c r="F2" s="303"/>
    </row>
    <row r="3" spans="2:6" ht="42" customHeight="1" x14ac:dyDescent="0.45">
      <c r="B3" s="304"/>
      <c r="C3" s="305"/>
      <c r="D3" s="305"/>
      <c r="E3" s="305"/>
      <c r="F3" s="305"/>
    </row>
    <row r="4" spans="2:6" ht="1.5" customHeight="1" x14ac:dyDescent="0.45">
      <c r="B4" s="216"/>
      <c r="C4" s="217"/>
      <c r="D4" s="217"/>
      <c r="E4" s="218"/>
      <c r="F4" s="219"/>
    </row>
    <row r="5" spans="2:6" ht="1.5" customHeight="1" x14ac:dyDescent="0.45">
      <c r="B5" s="306"/>
      <c r="C5" s="307"/>
      <c r="D5" s="307"/>
      <c r="E5" s="307"/>
      <c r="F5" s="219"/>
    </row>
    <row r="6" spans="2:6" ht="54.75" customHeight="1" thickBot="1" x14ac:dyDescent="0.5">
      <c r="B6" s="308" t="s">
        <v>560</v>
      </c>
      <c r="C6" s="309"/>
      <c r="D6" s="309"/>
      <c r="E6" s="309"/>
      <c r="F6" s="309"/>
    </row>
    <row r="7" spans="2:6" ht="56.25" customHeight="1" thickBot="1" x14ac:dyDescent="0.5">
      <c r="B7" s="227"/>
      <c r="C7" s="228" t="s">
        <v>421</v>
      </c>
      <c r="D7" s="228" t="s">
        <v>415</v>
      </c>
      <c r="E7" s="228" t="s">
        <v>416</v>
      </c>
      <c r="F7" s="228" t="s">
        <v>417</v>
      </c>
    </row>
    <row r="8" spans="2:6" ht="171.75" customHeight="1" thickBot="1" x14ac:dyDescent="0.5">
      <c r="B8" s="229" t="s">
        <v>413</v>
      </c>
      <c r="C8" s="310" t="s">
        <v>377</v>
      </c>
      <c r="D8" s="311"/>
      <c r="E8" s="311"/>
      <c r="F8" s="311"/>
    </row>
  </sheetData>
  <sheetProtection formatCells="0" formatColumns="0" formatRows="0" insertColumns="0" insertRows="0" insertHyperlinks="0" deleteColumns="0" deleteRows="0" selectLockedCells="1" sort="0" autoFilter="0" pivotTables="0"/>
  <mergeCells count="4">
    <mergeCell ref="B2:F3"/>
    <mergeCell ref="B5:E5"/>
    <mergeCell ref="B6:F6"/>
    <mergeCell ref="C8:F8"/>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B8" sqref="B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22" t="s">
        <v>162</v>
      </c>
      <c r="C2" s="322"/>
      <c r="D2" s="322"/>
      <c r="E2" s="322"/>
      <c r="F2" s="322"/>
      <c r="G2" s="322"/>
      <c r="H2" s="322"/>
      <c r="I2" s="322"/>
      <c r="J2" s="322"/>
      <c r="K2" s="322"/>
      <c r="L2" s="322"/>
      <c r="M2" s="322"/>
      <c r="N2" s="322"/>
      <c r="O2" s="322"/>
      <c r="P2" s="322"/>
      <c r="Q2" s="322"/>
      <c r="R2" s="79"/>
    </row>
    <row r="3" spans="2:18" ht="111.75" customHeight="1" x14ac:dyDescent="0.3">
      <c r="B3" s="323" t="s">
        <v>163</v>
      </c>
      <c r="C3" s="323"/>
      <c r="D3" s="323"/>
      <c r="E3" s="323"/>
      <c r="F3" s="323"/>
      <c r="G3" s="323"/>
      <c r="H3" s="323"/>
      <c r="I3" s="323"/>
      <c r="J3" s="323"/>
      <c r="K3" s="323"/>
      <c r="L3" s="323"/>
      <c r="M3" s="323"/>
      <c r="N3" s="323"/>
      <c r="O3" s="323"/>
      <c r="P3" s="323"/>
      <c r="Q3" s="323"/>
      <c r="R3" s="81"/>
    </row>
    <row r="4" spans="2:18" ht="156.75" customHeight="1" x14ac:dyDescent="0.3">
      <c r="B4" s="323"/>
      <c r="C4" s="323"/>
      <c r="D4" s="323"/>
      <c r="E4" s="323"/>
      <c r="F4" s="323"/>
      <c r="G4" s="323"/>
      <c r="H4" s="323"/>
      <c r="I4" s="323"/>
      <c r="J4" s="323"/>
      <c r="K4" s="323"/>
      <c r="L4" s="323"/>
      <c r="M4" s="323"/>
      <c r="N4" s="323"/>
      <c r="O4" s="323"/>
      <c r="P4" s="323"/>
      <c r="Q4" s="323"/>
      <c r="R4" s="81"/>
    </row>
    <row r="5" spans="2:18" s="83" customFormat="1" ht="223.5" customHeight="1" x14ac:dyDescent="1.3">
      <c r="B5" s="325" t="s">
        <v>20</v>
      </c>
      <c r="C5" s="325"/>
      <c r="D5" s="325"/>
      <c r="E5" s="325"/>
      <c r="F5" s="325" t="s">
        <v>21</v>
      </c>
      <c r="G5" s="325"/>
      <c r="H5" s="325"/>
      <c r="I5" s="325"/>
      <c r="J5" s="325" t="s">
        <v>22</v>
      </c>
      <c r="K5" s="325"/>
      <c r="L5" s="325"/>
      <c r="M5" s="325"/>
      <c r="N5" s="324" t="s">
        <v>14</v>
      </c>
      <c r="O5" s="324"/>
      <c r="P5" s="324"/>
      <c r="Q5" s="324"/>
      <c r="R5" s="82"/>
    </row>
    <row r="6" spans="2:18" s="85" customFormat="1" ht="394.5" customHeight="1" x14ac:dyDescent="0.25">
      <c r="B6" s="321" t="s">
        <v>164</v>
      </c>
      <c r="C6" s="321"/>
      <c r="D6" s="321" t="s">
        <v>165</v>
      </c>
      <c r="E6" s="321"/>
      <c r="F6" s="321" t="s">
        <v>164</v>
      </c>
      <c r="G6" s="321"/>
      <c r="H6" s="321" t="s">
        <v>165</v>
      </c>
      <c r="I6" s="321"/>
      <c r="J6" s="321" t="s">
        <v>164</v>
      </c>
      <c r="K6" s="321"/>
      <c r="L6" s="321" t="s">
        <v>165</v>
      </c>
      <c r="M6" s="321"/>
      <c r="N6" s="321" t="s">
        <v>164</v>
      </c>
      <c r="O6" s="321"/>
      <c r="P6" s="321" t="s">
        <v>165</v>
      </c>
      <c r="Q6" s="321"/>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5" t="s">
        <v>166</v>
      </c>
      <c r="Q7" s="215" t="s">
        <v>168</v>
      </c>
      <c r="R7" s="87"/>
    </row>
    <row r="8" spans="2:18" ht="348.75" customHeight="1" x14ac:dyDescent="0.3">
      <c r="B8" s="207" t="s">
        <v>48</v>
      </c>
      <c r="C8" s="207" t="s">
        <v>48</v>
      </c>
      <c r="D8" s="207" t="s">
        <v>48</v>
      </c>
      <c r="E8" s="207" t="s">
        <v>48</v>
      </c>
      <c r="F8" s="207" t="s">
        <v>48</v>
      </c>
      <c r="G8" s="207" t="s">
        <v>48</v>
      </c>
      <c r="H8" s="207" t="s">
        <v>48</v>
      </c>
      <c r="I8" s="207" t="s">
        <v>48</v>
      </c>
      <c r="J8" s="207" t="s">
        <v>48</v>
      </c>
      <c r="K8" s="207" t="s">
        <v>48</v>
      </c>
      <c r="L8" s="207" t="s">
        <v>48</v>
      </c>
      <c r="M8" s="207" t="s">
        <v>48</v>
      </c>
      <c r="N8" s="207" t="s">
        <v>48</v>
      </c>
      <c r="O8" s="207" t="s">
        <v>48</v>
      </c>
      <c r="P8" s="207" t="s">
        <v>48</v>
      </c>
      <c r="Q8" s="207" t="s">
        <v>48</v>
      </c>
    </row>
    <row r="9" spans="2:18" ht="408.75" customHeight="1" x14ac:dyDescent="0.3">
      <c r="B9" s="312"/>
      <c r="C9" s="313"/>
      <c r="D9" s="313"/>
      <c r="E9" s="313"/>
      <c r="F9" s="313"/>
      <c r="G9" s="313"/>
      <c r="H9" s="313"/>
      <c r="I9" s="313"/>
      <c r="J9" s="313"/>
      <c r="K9" s="313"/>
      <c r="L9" s="313"/>
      <c r="M9" s="313"/>
      <c r="N9" s="313"/>
      <c r="O9" s="313"/>
      <c r="P9" s="313"/>
      <c r="Q9" s="314"/>
    </row>
    <row r="10" spans="2:18" ht="243.75" customHeight="1" x14ac:dyDescent="0.3">
      <c r="B10" s="315"/>
      <c r="C10" s="316"/>
      <c r="D10" s="316"/>
      <c r="E10" s="316"/>
      <c r="F10" s="316"/>
      <c r="G10" s="316"/>
      <c r="H10" s="316"/>
      <c r="I10" s="316"/>
      <c r="J10" s="316"/>
      <c r="K10" s="316"/>
      <c r="L10" s="316"/>
      <c r="M10" s="316"/>
      <c r="N10" s="316"/>
      <c r="O10" s="316"/>
      <c r="P10" s="316"/>
      <c r="Q10" s="317"/>
    </row>
    <row r="11" spans="2:18" ht="243.75" customHeight="1" x14ac:dyDescent="0.3">
      <c r="B11" s="318"/>
      <c r="C11" s="319"/>
      <c r="D11" s="319"/>
      <c r="E11" s="319"/>
      <c r="F11" s="319"/>
      <c r="G11" s="319"/>
      <c r="H11" s="319"/>
      <c r="I11" s="319"/>
      <c r="J11" s="319"/>
      <c r="K11" s="319"/>
      <c r="L11" s="319"/>
      <c r="M11" s="319"/>
      <c r="N11" s="319"/>
      <c r="O11" s="319"/>
      <c r="P11" s="319"/>
      <c r="Q11" s="320"/>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zoomScale="10" zoomScaleNormal="77" zoomScaleSheetLayoutView="10" workbookViewId="0">
      <selection activeCell="I5" sqref="I5:J7"/>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26" t="s">
        <v>17</v>
      </c>
      <c r="C2" s="326"/>
      <c r="D2" s="326"/>
      <c r="E2" s="326"/>
      <c r="F2" s="326"/>
      <c r="G2" s="326"/>
      <c r="H2" s="326"/>
      <c r="I2" s="326"/>
      <c r="J2" s="326"/>
    </row>
    <row r="3" spans="2:10" ht="252.75" customHeight="1" x14ac:dyDescent="0.25">
      <c r="B3" s="345" t="s">
        <v>139</v>
      </c>
      <c r="C3" s="345"/>
      <c r="D3" s="345"/>
      <c r="E3" s="345"/>
      <c r="F3" s="345"/>
      <c r="G3" s="345"/>
      <c r="H3" s="345"/>
      <c r="I3" s="345"/>
      <c r="J3" s="345"/>
    </row>
    <row r="4" spans="2:10" s="53" customFormat="1" ht="408.75" customHeight="1" x14ac:dyDescent="0.25">
      <c r="B4" s="164" t="s">
        <v>143</v>
      </c>
      <c r="C4" s="165" t="s">
        <v>49</v>
      </c>
      <c r="D4" s="166" t="s">
        <v>141</v>
      </c>
      <c r="E4" s="165" t="s">
        <v>138</v>
      </c>
      <c r="F4" s="165" t="s">
        <v>137</v>
      </c>
      <c r="G4" s="165" t="s">
        <v>50</v>
      </c>
      <c r="H4" s="165" t="s">
        <v>140</v>
      </c>
      <c r="I4" s="327" t="s">
        <v>51</v>
      </c>
      <c r="J4" s="327"/>
    </row>
    <row r="5" spans="2:10" ht="409.6" customHeight="1" x14ac:dyDescent="0.25">
      <c r="B5" s="329">
        <v>1</v>
      </c>
      <c r="C5" s="329" t="s">
        <v>189</v>
      </c>
      <c r="D5" s="332">
        <v>43977</v>
      </c>
      <c r="E5" s="329" t="s">
        <v>186</v>
      </c>
      <c r="F5" s="329" t="s">
        <v>380</v>
      </c>
      <c r="G5" s="329" t="s">
        <v>67</v>
      </c>
      <c r="H5" s="329" t="s">
        <v>174</v>
      </c>
      <c r="I5" s="335" t="s">
        <v>408</v>
      </c>
      <c r="J5" s="336"/>
    </row>
    <row r="6" spans="2:10" ht="409.6" customHeight="1" x14ac:dyDescent="0.25">
      <c r="B6" s="330"/>
      <c r="C6" s="330"/>
      <c r="D6" s="333"/>
      <c r="E6" s="330"/>
      <c r="F6" s="330"/>
      <c r="G6" s="330"/>
      <c r="H6" s="330"/>
      <c r="I6" s="337"/>
      <c r="J6" s="338"/>
    </row>
    <row r="7" spans="2:10" ht="409.6" customHeight="1" x14ac:dyDescent="0.25">
      <c r="B7" s="331"/>
      <c r="C7" s="331"/>
      <c r="D7" s="334"/>
      <c r="E7" s="331"/>
      <c r="F7" s="331"/>
      <c r="G7" s="331"/>
      <c r="H7" s="331"/>
      <c r="I7" s="339"/>
      <c r="J7" s="340"/>
    </row>
    <row r="8" spans="2:10" ht="409.5" customHeight="1" x14ac:dyDescent="0.25">
      <c r="B8" s="160">
        <v>2</v>
      </c>
      <c r="C8" s="160" t="s">
        <v>189</v>
      </c>
      <c r="D8" s="133">
        <v>43977</v>
      </c>
      <c r="E8" s="160" t="s">
        <v>186</v>
      </c>
      <c r="F8" s="134" t="s">
        <v>381</v>
      </c>
      <c r="G8" s="160" t="s">
        <v>67</v>
      </c>
      <c r="H8" s="160" t="s">
        <v>174</v>
      </c>
      <c r="I8" s="328" t="s">
        <v>407</v>
      </c>
      <c r="J8" s="328"/>
    </row>
    <row r="9" spans="2:10" ht="409.6" customHeight="1" x14ac:dyDescent="0.25">
      <c r="B9" s="160">
        <v>3</v>
      </c>
      <c r="C9" s="160" t="s">
        <v>189</v>
      </c>
      <c r="D9" s="133">
        <v>43979</v>
      </c>
      <c r="E9" s="160" t="s">
        <v>388</v>
      </c>
      <c r="F9" s="134" t="s">
        <v>382</v>
      </c>
      <c r="G9" s="160" t="s">
        <v>67</v>
      </c>
      <c r="H9" s="160" t="s">
        <v>174</v>
      </c>
      <c r="I9" s="328" t="s">
        <v>406</v>
      </c>
      <c r="J9" s="328"/>
    </row>
    <row r="10" spans="2:10" ht="409.6" customHeight="1" x14ac:dyDescent="0.25">
      <c r="B10" s="160">
        <v>4</v>
      </c>
      <c r="C10" s="160" t="s">
        <v>189</v>
      </c>
      <c r="D10" s="133">
        <v>43979</v>
      </c>
      <c r="E10" s="160" t="s">
        <v>389</v>
      </c>
      <c r="F10" s="134" t="s">
        <v>383</v>
      </c>
      <c r="G10" s="160" t="s">
        <v>67</v>
      </c>
      <c r="H10" s="160" t="s">
        <v>174</v>
      </c>
      <c r="I10" s="328" t="s">
        <v>387</v>
      </c>
      <c r="J10" s="328"/>
    </row>
    <row r="11" spans="2:10" ht="409.6" customHeight="1" x14ac:dyDescent="0.25">
      <c r="B11" s="160">
        <v>5</v>
      </c>
      <c r="C11" s="160" t="s">
        <v>393</v>
      </c>
      <c r="D11" s="133">
        <v>43982</v>
      </c>
      <c r="E11" s="160" t="s">
        <v>390</v>
      </c>
      <c r="F11" s="134" t="s">
        <v>384</v>
      </c>
      <c r="G11" s="160" t="s">
        <v>67</v>
      </c>
      <c r="H11" s="160" t="s">
        <v>174</v>
      </c>
      <c r="I11" s="328" t="s">
        <v>405</v>
      </c>
      <c r="J11" s="328"/>
    </row>
    <row r="12" spans="2:10" ht="409.6" customHeight="1" x14ac:dyDescent="0.25">
      <c r="B12" s="160">
        <v>6</v>
      </c>
      <c r="C12" s="160" t="s">
        <v>394</v>
      </c>
      <c r="D12" s="133">
        <v>43983</v>
      </c>
      <c r="E12" s="160" t="s">
        <v>391</v>
      </c>
      <c r="F12" s="134" t="s">
        <v>385</v>
      </c>
      <c r="G12" s="160" t="s">
        <v>67</v>
      </c>
      <c r="H12" s="160" t="s">
        <v>174</v>
      </c>
      <c r="I12" s="328" t="s">
        <v>404</v>
      </c>
      <c r="J12" s="328"/>
    </row>
    <row r="13" spans="2:10" ht="409.6" customHeight="1" x14ac:dyDescent="0.25">
      <c r="B13" s="160">
        <v>7</v>
      </c>
      <c r="C13" s="160" t="s">
        <v>118</v>
      </c>
      <c r="D13" s="133">
        <v>43983</v>
      </c>
      <c r="E13" s="160" t="s">
        <v>392</v>
      </c>
      <c r="F13" s="134" t="s">
        <v>386</v>
      </c>
      <c r="G13" s="160" t="s">
        <v>67</v>
      </c>
      <c r="H13" s="160" t="s">
        <v>174</v>
      </c>
      <c r="I13" s="328" t="s">
        <v>403</v>
      </c>
      <c r="J13" s="328"/>
    </row>
    <row r="14" spans="2:10" ht="409.6" customHeight="1" x14ac:dyDescent="0.25">
      <c r="B14" s="160">
        <v>8</v>
      </c>
      <c r="C14" s="160" t="s">
        <v>400</v>
      </c>
      <c r="D14" s="133">
        <v>43983</v>
      </c>
      <c r="E14" s="160" t="s">
        <v>396</v>
      </c>
      <c r="F14" s="134" t="s">
        <v>398</v>
      </c>
      <c r="G14" s="160" t="s">
        <v>67</v>
      </c>
      <c r="H14" s="160" t="s">
        <v>174</v>
      </c>
      <c r="I14" s="328" t="s">
        <v>402</v>
      </c>
      <c r="J14" s="328"/>
    </row>
    <row r="15" spans="2:10" ht="409.6" customHeight="1" x14ac:dyDescent="0.25">
      <c r="B15" s="329">
        <v>9</v>
      </c>
      <c r="C15" s="329" t="s">
        <v>189</v>
      </c>
      <c r="D15" s="332">
        <v>43985</v>
      </c>
      <c r="E15" s="329" t="s">
        <v>397</v>
      </c>
      <c r="F15" s="346" t="s">
        <v>399</v>
      </c>
      <c r="G15" s="329" t="s">
        <v>67</v>
      </c>
      <c r="H15" s="329" t="s">
        <v>174</v>
      </c>
      <c r="I15" s="341" t="s">
        <v>401</v>
      </c>
      <c r="J15" s="342"/>
    </row>
    <row r="16" spans="2:10" ht="409.6" customHeight="1" x14ac:dyDescent="0.25">
      <c r="B16" s="331"/>
      <c r="C16" s="331"/>
      <c r="D16" s="334"/>
      <c r="E16" s="331"/>
      <c r="F16" s="347"/>
      <c r="G16" s="331"/>
      <c r="H16" s="331"/>
      <c r="I16" s="343"/>
      <c r="J16" s="344"/>
    </row>
  </sheetData>
  <mergeCells count="26">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 ref="B2:J2"/>
    <mergeCell ref="I4:J4"/>
    <mergeCell ref="I8:J8"/>
    <mergeCell ref="H5:H7"/>
    <mergeCell ref="B5:B7"/>
    <mergeCell ref="C5:C7"/>
    <mergeCell ref="D5:D7"/>
    <mergeCell ref="E5:E7"/>
    <mergeCell ref="F5:F7"/>
    <mergeCell ref="G5:G7"/>
    <mergeCell ref="I5:J7"/>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zoomScale="19" zoomScaleNormal="25" zoomScaleSheetLayoutView="19" workbookViewId="0">
      <selection activeCell="G22" sqref="G22"/>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48" t="s">
        <v>54</v>
      </c>
      <c r="C2" s="349"/>
      <c r="D2" s="349"/>
      <c r="E2" s="349"/>
      <c r="F2" s="349"/>
      <c r="G2" s="349"/>
      <c r="H2" s="349"/>
      <c r="I2" s="349"/>
      <c r="J2" s="350"/>
      <c r="K2" s="137"/>
    </row>
    <row r="3" spans="1:14" ht="83.25" customHeight="1" x14ac:dyDescent="0.25">
      <c r="A3" s="11"/>
      <c r="B3" s="351" t="s">
        <v>55</v>
      </c>
      <c r="C3" s="352"/>
      <c r="D3" s="352"/>
      <c r="E3" s="352"/>
      <c r="F3" s="352"/>
      <c r="G3" s="352"/>
      <c r="H3" s="352"/>
      <c r="I3" s="352"/>
      <c r="J3" s="353"/>
      <c r="K3" s="137"/>
    </row>
    <row r="4" spans="1:14" ht="87.75" customHeight="1" x14ac:dyDescent="0.25">
      <c r="A4" s="11"/>
      <c r="B4" s="354" t="s">
        <v>18</v>
      </c>
      <c r="C4" s="355" t="s">
        <v>56</v>
      </c>
      <c r="D4" s="355" t="s">
        <v>57</v>
      </c>
      <c r="E4" s="190" t="s">
        <v>58</v>
      </c>
      <c r="F4" s="356" t="s">
        <v>59</v>
      </c>
      <c r="G4" s="356"/>
      <c r="H4" s="356"/>
      <c r="I4" s="356"/>
      <c r="J4" s="357"/>
      <c r="K4" s="137"/>
    </row>
    <row r="5" spans="1:14" ht="63.75" customHeight="1" x14ac:dyDescent="0.25">
      <c r="A5" s="11"/>
      <c r="B5" s="354"/>
      <c r="C5" s="355"/>
      <c r="D5" s="355"/>
      <c r="E5" s="190"/>
      <c r="F5" s="356" t="s">
        <v>152</v>
      </c>
      <c r="G5" s="356"/>
      <c r="H5" s="356" t="s">
        <v>153</v>
      </c>
      <c r="I5" s="356"/>
      <c r="J5" s="357" t="s">
        <v>14</v>
      </c>
      <c r="K5" s="137"/>
    </row>
    <row r="6" spans="1:14" s="15" customFormat="1" ht="74.25" customHeight="1" x14ac:dyDescent="0.3">
      <c r="A6" s="12"/>
      <c r="B6" s="354"/>
      <c r="C6" s="355"/>
      <c r="D6" s="355"/>
      <c r="E6" s="190" t="s">
        <v>60</v>
      </c>
      <c r="F6" s="190" t="s">
        <v>171</v>
      </c>
      <c r="G6" s="190" t="s">
        <v>172</v>
      </c>
      <c r="H6" s="190" t="s">
        <v>173</v>
      </c>
      <c r="I6" s="190" t="s">
        <v>52</v>
      </c>
      <c r="J6" s="357"/>
      <c r="K6" s="138"/>
    </row>
    <row r="7" spans="1:14" s="15" customFormat="1" ht="153" customHeight="1" x14ac:dyDescent="0.85">
      <c r="A7" s="12"/>
      <c r="B7" s="354" t="s">
        <v>23</v>
      </c>
      <c r="C7" s="358" t="s">
        <v>24</v>
      </c>
      <c r="D7" s="70" t="s">
        <v>61</v>
      </c>
      <c r="E7" s="192" t="s">
        <v>62</v>
      </c>
      <c r="F7" s="99">
        <v>29</v>
      </c>
      <c r="G7" s="99">
        <v>7</v>
      </c>
      <c r="H7" s="99">
        <v>7</v>
      </c>
      <c r="I7" s="99">
        <v>16</v>
      </c>
      <c r="J7" s="142">
        <f>SUM(F7:I7)</f>
        <v>59</v>
      </c>
      <c r="K7" s="138"/>
      <c r="L7" s="16"/>
    </row>
    <row r="8" spans="1:14" s="15" customFormat="1" ht="129" customHeight="1" x14ac:dyDescent="0.3">
      <c r="A8" s="12"/>
      <c r="B8" s="354"/>
      <c r="C8" s="358"/>
      <c r="D8" s="70" t="s">
        <v>63</v>
      </c>
      <c r="E8" s="192" t="s">
        <v>62</v>
      </c>
      <c r="F8" s="99">
        <v>0</v>
      </c>
      <c r="G8" s="99">
        <v>0</v>
      </c>
      <c r="H8" s="99">
        <v>0</v>
      </c>
      <c r="I8" s="99">
        <v>0</v>
      </c>
      <c r="J8" s="142">
        <f>SUM(F8:I8)</f>
        <v>0</v>
      </c>
      <c r="K8" s="138"/>
    </row>
    <row r="9" spans="1:14" s="15" customFormat="1" ht="129.75" customHeight="1" x14ac:dyDescent="0.3">
      <c r="A9" s="12"/>
      <c r="B9" s="354"/>
      <c r="C9" s="358"/>
      <c r="D9" s="70" t="s">
        <v>64</v>
      </c>
      <c r="E9" s="192" t="s">
        <v>65</v>
      </c>
      <c r="F9" s="99">
        <v>0</v>
      </c>
      <c r="G9" s="99">
        <v>0</v>
      </c>
      <c r="H9" s="99">
        <v>0</v>
      </c>
      <c r="I9" s="99">
        <v>0</v>
      </c>
      <c r="J9" s="142">
        <f t="shared" ref="J9:J43" si="0">SUM(F9:I9)</f>
        <v>0</v>
      </c>
      <c r="K9" s="138"/>
    </row>
    <row r="10" spans="1:14" s="15" customFormat="1" ht="153" customHeight="1" x14ac:dyDescent="0.3">
      <c r="A10" s="12"/>
      <c r="B10" s="354" t="s">
        <v>25</v>
      </c>
      <c r="C10" s="358" t="s">
        <v>26</v>
      </c>
      <c r="D10" s="70" t="s">
        <v>66</v>
      </c>
      <c r="E10" s="192" t="s">
        <v>67</v>
      </c>
      <c r="F10" s="99">
        <v>0</v>
      </c>
      <c r="G10" s="99">
        <v>0</v>
      </c>
      <c r="H10" s="99">
        <v>0</v>
      </c>
      <c r="I10" s="99">
        <v>0</v>
      </c>
      <c r="J10" s="142">
        <f t="shared" si="0"/>
        <v>0</v>
      </c>
      <c r="K10" s="138"/>
    </row>
    <row r="11" spans="1:14" s="15" customFormat="1" ht="153" customHeight="1" x14ac:dyDescent="0.3">
      <c r="A11" s="12"/>
      <c r="B11" s="354"/>
      <c r="C11" s="358"/>
      <c r="D11" s="70" t="s">
        <v>68</v>
      </c>
      <c r="E11" s="192" t="s">
        <v>69</v>
      </c>
      <c r="F11" s="99">
        <v>0</v>
      </c>
      <c r="G11" s="99">
        <v>1</v>
      </c>
      <c r="H11" s="163">
        <v>0</v>
      </c>
      <c r="I11" s="163">
        <v>0</v>
      </c>
      <c r="J11" s="142">
        <f t="shared" si="0"/>
        <v>1</v>
      </c>
      <c r="K11" s="138"/>
    </row>
    <row r="12" spans="1:14" ht="153" customHeight="1" x14ac:dyDescent="0.45">
      <c r="A12" s="11"/>
      <c r="B12" s="354"/>
      <c r="C12" s="358"/>
      <c r="D12" s="70" t="s">
        <v>70</v>
      </c>
      <c r="E12" s="192" t="s">
        <v>71</v>
      </c>
      <c r="F12" s="99">
        <v>5</v>
      </c>
      <c r="G12" s="99">
        <v>2</v>
      </c>
      <c r="H12" s="163">
        <v>8</v>
      </c>
      <c r="I12" s="163">
        <v>2</v>
      </c>
      <c r="J12" s="142">
        <f t="shared" si="0"/>
        <v>17</v>
      </c>
      <c r="K12" s="137"/>
      <c r="N12" s="17"/>
    </row>
    <row r="13" spans="1:14" ht="153" customHeight="1" x14ac:dyDescent="0.25">
      <c r="A13" s="11"/>
      <c r="B13" s="354" t="s">
        <v>27</v>
      </c>
      <c r="C13" s="358" t="s">
        <v>28</v>
      </c>
      <c r="D13" s="70" t="s">
        <v>72</v>
      </c>
      <c r="E13" s="192" t="s">
        <v>67</v>
      </c>
      <c r="F13" s="99">
        <v>61</v>
      </c>
      <c r="G13" s="99">
        <v>18</v>
      </c>
      <c r="H13" s="163">
        <v>14</v>
      </c>
      <c r="I13" s="163">
        <v>6</v>
      </c>
      <c r="J13" s="142">
        <f t="shared" si="0"/>
        <v>99</v>
      </c>
      <c r="K13" s="137"/>
      <c r="N13" s="14" t="s">
        <v>149</v>
      </c>
    </row>
    <row r="14" spans="1:14" ht="153" customHeight="1" x14ac:dyDescent="0.25">
      <c r="A14" s="11"/>
      <c r="B14" s="354"/>
      <c r="C14" s="358"/>
      <c r="D14" s="70" t="s">
        <v>155</v>
      </c>
      <c r="E14" s="192" t="s">
        <v>74</v>
      </c>
      <c r="F14" s="99">
        <v>2</v>
      </c>
      <c r="G14" s="99">
        <v>0</v>
      </c>
      <c r="H14" s="163">
        <v>0</v>
      </c>
      <c r="I14" s="163">
        <v>0</v>
      </c>
      <c r="J14" s="142">
        <f t="shared" si="0"/>
        <v>2</v>
      </c>
      <c r="K14" s="137"/>
    </row>
    <row r="15" spans="1:14" ht="153" customHeight="1" x14ac:dyDescent="0.25">
      <c r="A15" s="11"/>
      <c r="B15" s="354"/>
      <c r="C15" s="358"/>
      <c r="D15" s="70" t="s">
        <v>156</v>
      </c>
      <c r="E15" s="192" t="s">
        <v>67</v>
      </c>
      <c r="F15" s="99">
        <v>1</v>
      </c>
      <c r="G15" s="99">
        <v>0</v>
      </c>
      <c r="H15" s="163">
        <v>1</v>
      </c>
      <c r="I15" s="163">
        <v>0</v>
      </c>
      <c r="J15" s="142">
        <f t="shared" si="0"/>
        <v>2</v>
      </c>
      <c r="K15" s="137"/>
    </row>
    <row r="16" spans="1:14" ht="153" customHeight="1" x14ac:dyDescent="0.25">
      <c r="A16" s="11"/>
      <c r="B16" s="354"/>
      <c r="C16" s="358"/>
      <c r="D16" s="70" t="s">
        <v>157</v>
      </c>
      <c r="E16" s="192" t="s">
        <v>77</v>
      </c>
      <c r="F16" s="99">
        <v>3</v>
      </c>
      <c r="G16" s="99">
        <v>1</v>
      </c>
      <c r="H16" s="163">
        <v>2</v>
      </c>
      <c r="I16" s="163">
        <v>0</v>
      </c>
      <c r="J16" s="142">
        <f t="shared" si="0"/>
        <v>6</v>
      </c>
      <c r="K16" s="137"/>
    </row>
    <row r="17" spans="1:13" ht="153" customHeight="1" x14ac:dyDescent="0.25">
      <c r="A17" s="11"/>
      <c r="B17" s="354" t="s">
        <v>29</v>
      </c>
      <c r="C17" s="358" t="s">
        <v>30</v>
      </c>
      <c r="D17" s="70" t="s">
        <v>78</v>
      </c>
      <c r="E17" s="192" t="s">
        <v>77</v>
      </c>
      <c r="F17" s="99">
        <v>56</v>
      </c>
      <c r="G17" s="99">
        <v>35</v>
      </c>
      <c r="H17" s="163">
        <v>57</v>
      </c>
      <c r="I17" s="163">
        <v>19</v>
      </c>
      <c r="J17" s="142">
        <f t="shared" si="0"/>
        <v>167</v>
      </c>
      <c r="K17" s="137"/>
    </row>
    <row r="18" spans="1:13" ht="153" customHeight="1" x14ac:dyDescent="0.25">
      <c r="A18" s="11"/>
      <c r="B18" s="354"/>
      <c r="C18" s="358"/>
      <c r="D18" s="70" t="s">
        <v>79</v>
      </c>
      <c r="E18" s="192" t="s">
        <v>67</v>
      </c>
      <c r="F18" s="99">
        <v>34</v>
      </c>
      <c r="G18" s="99">
        <v>24</v>
      </c>
      <c r="H18" s="163">
        <v>11</v>
      </c>
      <c r="I18" s="163">
        <v>7</v>
      </c>
      <c r="J18" s="142">
        <f t="shared" si="0"/>
        <v>76</v>
      </c>
      <c r="K18" s="137"/>
    </row>
    <row r="19" spans="1:13" ht="153" customHeight="1" x14ac:dyDescent="0.25">
      <c r="A19" s="11"/>
      <c r="B19" s="354"/>
      <c r="C19" s="358"/>
      <c r="D19" s="70" t="s">
        <v>80</v>
      </c>
      <c r="E19" s="192" t="s">
        <v>81</v>
      </c>
      <c r="F19" s="99">
        <v>4</v>
      </c>
      <c r="G19" s="99">
        <v>2</v>
      </c>
      <c r="H19" s="163">
        <v>3</v>
      </c>
      <c r="I19" s="163">
        <v>1</v>
      </c>
      <c r="J19" s="142">
        <f t="shared" si="0"/>
        <v>10</v>
      </c>
      <c r="K19" s="137"/>
    </row>
    <row r="20" spans="1:13" ht="148.5" customHeight="1" x14ac:dyDescent="0.25">
      <c r="A20" s="11"/>
      <c r="B20" s="354" t="s">
        <v>31</v>
      </c>
      <c r="C20" s="358" t="s">
        <v>32</v>
      </c>
      <c r="D20" s="70" t="s">
        <v>82</v>
      </c>
      <c r="E20" s="192" t="s">
        <v>83</v>
      </c>
      <c r="F20" s="99">
        <v>43</v>
      </c>
      <c r="G20" s="99">
        <v>13</v>
      </c>
      <c r="H20" s="163">
        <v>37</v>
      </c>
      <c r="I20" s="163">
        <v>60</v>
      </c>
      <c r="J20" s="142">
        <f t="shared" si="0"/>
        <v>153</v>
      </c>
      <c r="K20" s="137"/>
    </row>
    <row r="21" spans="1:13" ht="148.5" customHeight="1" x14ac:dyDescent="0.25">
      <c r="A21" s="11"/>
      <c r="B21" s="354"/>
      <c r="C21" s="358"/>
      <c r="D21" s="70" t="s">
        <v>159</v>
      </c>
      <c r="E21" s="192" t="s">
        <v>84</v>
      </c>
      <c r="F21" s="99">
        <v>18</v>
      </c>
      <c r="G21" s="99">
        <v>11</v>
      </c>
      <c r="H21" s="163">
        <v>12</v>
      </c>
      <c r="I21" s="163">
        <v>18</v>
      </c>
      <c r="J21" s="142">
        <f t="shared" si="0"/>
        <v>59</v>
      </c>
      <c r="K21" s="137"/>
      <c r="M21" s="14" t="s">
        <v>148</v>
      </c>
    </row>
    <row r="22" spans="1:13" ht="148.5" customHeight="1" x14ac:dyDescent="0.25">
      <c r="A22" s="11"/>
      <c r="B22" s="354"/>
      <c r="C22" s="358"/>
      <c r="D22" s="70" t="s">
        <v>85</v>
      </c>
      <c r="E22" s="192" t="s">
        <v>84</v>
      </c>
      <c r="F22" s="99">
        <v>4</v>
      </c>
      <c r="G22" s="99">
        <v>4</v>
      </c>
      <c r="H22" s="163">
        <v>9</v>
      </c>
      <c r="I22" s="163">
        <v>7</v>
      </c>
      <c r="J22" s="142">
        <f t="shared" si="0"/>
        <v>24</v>
      </c>
      <c r="K22" s="137"/>
    </row>
    <row r="23" spans="1:13" ht="148.5" customHeight="1" x14ac:dyDescent="0.25">
      <c r="A23" s="11"/>
      <c r="B23" s="354"/>
      <c r="C23" s="358"/>
      <c r="D23" s="70" t="s">
        <v>86</v>
      </c>
      <c r="E23" s="192" t="s">
        <v>67</v>
      </c>
      <c r="F23" s="99">
        <v>57</v>
      </c>
      <c r="G23" s="99">
        <v>60</v>
      </c>
      <c r="H23" s="163">
        <v>20</v>
      </c>
      <c r="I23" s="163">
        <v>58</v>
      </c>
      <c r="J23" s="142">
        <f t="shared" si="0"/>
        <v>195</v>
      </c>
      <c r="K23" s="137"/>
    </row>
    <row r="24" spans="1:13" ht="148.5" customHeight="1" x14ac:dyDescent="0.25">
      <c r="A24" s="11"/>
      <c r="B24" s="354" t="s">
        <v>33</v>
      </c>
      <c r="C24" s="358" t="s">
        <v>87</v>
      </c>
      <c r="D24" s="70" t="s">
        <v>88</v>
      </c>
      <c r="E24" s="359" t="s">
        <v>77</v>
      </c>
      <c r="F24" s="99">
        <v>0</v>
      </c>
      <c r="G24" s="99">
        <v>0</v>
      </c>
      <c r="H24" s="163">
        <v>0</v>
      </c>
      <c r="I24" s="163">
        <v>0</v>
      </c>
      <c r="J24" s="142">
        <f t="shared" si="0"/>
        <v>0</v>
      </c>
      <c r="K24" s="137"/>
    </row>
    <row r="25" spans="1:13" ht="148.5" customHeight="1" x14ac:dyDescent="0.25">
      <c r="A25" s="11"/>
      <c r="B25" s="354"/>
      <c r="C25" s="358"/>
      <c r="D25" s="70" t="s">
        <v>89</v>
      </c>
      <c r="E25" s="359"/>
      <c r="F25" s="99">
        <v>0</v>
      </c>
      <c r="G25" s="99">
        <v>0</v>
      </c>
      <c r="H25" s="163">
        <v>0</v>
      </c>
      <c r="I25" s="163">
        <v>0</v>
      </c>
      <c r="J25" s="142">
        <f t="shared" si="0"/>
        <v>0</v>
      </c>
      <c r="K25" s="137"/>
    </row>
    <row r="26" spans="1:13" ht="148.5" customHeight="1" x14ac:dyDescent="0.25">
      <c r="A26" s="11"/>
      <c r="B26" s="354"/>
      <c r="C26" s="358"/>
      <c r="D26" s="70" t="s">
        <v>90</v>
      </c>
      <c r="E26" s="359"/>
      <c r="F26" s="99">
        <v>0</v>
      </c>
      <c r="G26" s="99">
        <v>0</v>
      </c>
      <c r="H26" s="163">
        <v>0</v>
      </c>
      <c r="I26" s="163">
        <v>0</v>
      </c>
      <c r="J26" s="142">
        <f t="shared" si="0"/>
        <v>0</v>
      </c>
      <c r="K26" s="137"/>
    </row>
    <row r="27" spans="1:13" ht="148.5" customHeight="1" x14ac:dyDescent="0.25">
      <c r="A27" s="11"/>
      <c r="B27" s="354"/>
      <c r="C27" s="358"/>
      <c r="D27" s="70" t="s">
        <v>91</v>
      </c>
      <c r="E27" s="359"/>
      <c r="F27" s="99">
        <v>0</v>
      </c>
      <c r="G27" s="99">
        <v>0</v>
      </c>
      <c r="H27" s="163">
        <v>0</v>
      </c>
      <c r="I27" s="163">
        <v>0</v>
      </c>
      <c r="J27" s="142">
        <f t="shared" si="0"/>
        <v>0</v>
      </c>
      <c r="K27" s="137"/>
    </row>
    <row r="28" spans="1:13" ht="148.5" customHeight="1" x14ac:dyDescent="0.25">
      <c r="A28" s="11"/>
      <c r="B28" s="354"/>
      <c r="C28" s="358"/>
      <c r="D28" s="70" t="s">
        <v>92</v>
      </c>
      <c r="E28" s="359"/>
      <c r="F28" s="99">
        <v>0</v>
      </c>
      <c r="G28" s="99">
        <v>0</v>
      </c>
      <c r="H28" s="163">
        <v>0</v>
      </c>
      <c r="I28" s="163">
        <v>0</v>
      </c>
      <c r="J28" s="142">
        <f t="shared" si="0"/>
        <v>0</v>
      </c>
      <c r="K28" s="137"/>
    </row>
    <row r="29" spans="1:13" ht="148.5" customHeight="1" x14ac:dyDescent="0.25">
      <c r="A29" s="11"/>
      <c r="B29" s="354" t="s">
        <v>93</v>
      </c>
      <c r="C29" s="356" t="s">
        <v>35</v>
      </c>
      <c r="D29" s="70" t="s">
        <v>94</v>
      </c>
      <c r="E29" s="192" t="s">
        <v>95</v>
      </c>
      <c r="F29" s="99">
        <v>4</v>
      </c>
      <c r="G29" s="99">
        <v>5</v>
      </c>
      <c r="H29" s="163">
        <v>25</v>
      </c>
      <c r="I29" s="163">
        <v>17</v>
      </c>
      <c r="J29" s="142">
        <f t="shared" si="0"/>
        <v>51</v>
      </c>
      <c r="K29" s="137"/>
    </row>
    <row r="30" spans="1:13" ht="148.5" customHeight="1" x14ac:dyDescent="0.25">
      <c r="A30" s="11"/>
      <c r="B30" s="354"/>
      <c r="C30" s="356"/>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4</v>
      </c>
      <c r="G31" s="99">
        <v>6</v>
      </c>
      <c r="H31" s="163">
        <v>10</v>
      </c>
      <c r="I31" s="163">
        <v>1</v>
      </c>
      <c r="J31" s="142">
        <f t="shared" si="0"/>
        <v>21</v>
      </c>
      <c r="K31" s="137"/>
    </row>
    <row r="32" spans="1:13" ht="148.5" customHeight="1" x14ac:dyDescent="0.25">
      <c r="A32" s="11"/>
      <c r="B32" s="354" t="s">
        <v>38</v>
      </c>
      <c r="C32" s="358" t="s">
        <v>144</v>
      </c>
      <c r="D32" s="70" t="s">
        <v>98</v>
      </c>
      <c r="E32" s="192" t="s">
        <v>99</v>
      </c>
      <c r="F32" s="99">
        <v>0</v>
      </c>
      <c r="G32" s="99">
        <v>0</v>
      </c>
      <c r="H32" s="163">
        <v>0</v>
      </c>
      <c r="I32" s="163">
        <v>1</v>
      </c>
      <c r="J32" s="142">
        <f t="shared" si="0"/>
        <v>1</v>
      </c>
      <c r="K32" s="137"/>
    </row>
    <row r="33" spans="1:17" ht="148.5" customHeight="1" x14ac:dyDescent="0.25">
      <c r="A33" s="11"/>
      <c r="B33" s="354"/>
      <c r="C33" s="358"/>
      <c r="D33" s="70" t="s">
        <v>100</v>
      </c>
      <c r="E33" s="192" t="s">
        <v>53</v>
      </c>
      <c r="F33" s="99">
        <v>0</v>
      </c>
      <c r="G33" s="99">
        <v>0</v>
      </c>
      <c r="H33" s="163">
        <v>0</v>
      </c>
      <c r="I33" s="163">
        <v>0</v>
      </c>
      <c r="J33" s="142">
        <f t="shared" si="0"/>
        <v>0</v>
      </c>
      <c r="K33" s="137"/>
    </row>
    <row r="34" spans="1:17" ht="148.5" customHeight="1" x14ac:dyDescent="0.25">
      <c r="A34" s="11"/>
      <c r="B34" s="354"/>
      <c r="C34" s="358"/>
      <c r="D34" s="70" t="s">
        <v>101</v>
      </c>
      <c r="E34" s="192" t="s">
        <v>102</v>
      </c>
      <c r="F34" s="99">
        <v>0</v>
      </c>
      <c r="G34" s="99">
        <v>0</v>
      </c>
      <c r="H34" s="163">
        <v>0</v>
      </c>
      <c r="I34" s="163">
        <v>0</v>
      </c>
      <c r="J34" s="142">
        <f t="shared" si="0"/>
        <v>0</v>
      </c>
      <c r="K34" s="137"/>
    </row>
    <row r="35" spans="1:17" ht="149.25" customHeight="1" x14ac:dyDescent="0.25">
      <c r="A35" s="11"/>
      <c r="B35" s="354" t="s">
        <v>39</v>
      </c>
      <c r="C35" s="358" t="s">
        <v>40</v>
      </c>
      <c r="D35" s="70" t="s">
        <v>103</v>
      </c>
      <c r="E35" s="192" t="s">
        <v>102</v>
      </c>
      <c r="F35" s="99">
        <v>0</v>
      </c>
      <c r="G35" s="99">
        <v>0</v>
      </c>
      <c r="H35" s="163">
        <v>0</v>
      </c>
      <c r="I35" s="163">
        <v>0</v>
      </c>
      <c r="J35" s="142">
        <f t="shared" si="0"/>
        <v>0</v>
      </c>
      <c r="K35" s="137"/>
    </row>
    <row r="36" spans="1:17" ht="132" customHeight="1" x14ac:dyDescent="0.4">
      <c r="A36" s="11"/>
      <c r="B36" s="354"/>
      <c r="C36" s="358"/>
      <c r="D36" s="70" t="s">
        <v>104</v>
      </c>
      <c r="E36" s="192" t="s">
        <v>102</v>
      </c>
      <c r="F36" s="99">
        <v>0</v>
      </c>
      <c r="G36" s="99">
        <v>0</v>
      </c>
      <c r="H36" s="163">
        <v>0</v>
      </c>
      <c r="I36" s="163">
        <v>0</v>
      </c>
      <c r="J36" s="142">
        <f t="shared" si="0"/>
        <v>0</v>
      </c>
      <c r="K36" s="139"/>
    </row>
    <row r="37" spans="1:17" ht="93" customHeight="1" x14ac:dyDescent="0.25">
      <c r="A37" s="11"/>
      <c r="B37" s="354" t="s">
        <v>41</v>
      </c>
      <c r="C37" s="358" t="s">
        <v>42</v>
      </c>
      <c r="D37" s="70" t="s">
        <v>105</v>
      </c>
      <c r="E37" s="192" t="s">
        <v>67</v>
      </c>
      <c r="F37" s="99">
        <v>15</v>
      </c>
      <c r="G37" s="99">
        <v>6</v>
      </c>
      <c r="H37" s="163">
        <v>20</v>
      </c>
      <c r="I37" s="163">
        <v>0</v>
      </c>
      <c r="J37" s="142">
        <f t="shared" si="0"/>
        <v>41</v>
      </c>
      <c r="K37" s="137"/>
    </row>
    <row r="38" spans="1:17" ht="153" customHeight="1" x14ac:dyDescent="0.45">
      <c r="A38" s="11"/>
      <c r="B38" s="354"/>
      <c r="C38" s="358"/>
      <c r="D38" s="70" t="s">
        <v>106</v>
      </c>
      <c r="E38" s="192" t="s">
        <v>67</v>
      </c>
      <c r="F38" s="99">
        <v>0</v>
      </c>
      <c r="G38" s="99">
        <v>0</v>
      </c>
      <c r="H38" s="163">
        <v>0</v>
      </c>
      <c r="I38" s="163">
        <v>0</v>
      </c>
      <c r="J38" s="142">
        <f t="shared" si="0"/>
        <v>0</v>
      </c>
      <c r="K38" s="140"/>
    </row>
    <row r="39" spans="1:17" ht="97.5" customHeight="1" x14ac:dyDescent="0.45">
      <c r="A39" s="11"/>
      <c r="B39" s="354" t="s">
        <v>43</v>
      </c>
      <c r="C39" s="358" t="s">
        <v>44</v>
      </c>
      <c r="D39" s="70" t="s">
        <v>107</v>
      </c>
      <c r="E39" s="192" t="s">
        <v>108</v>
      </c>
      <c r="F39" s="99">
        <v>0</v>
      </c>
      <c r="G39" s="99">
        <v>0</v>
      </c>
      <c r="H39" s="163">
        <v>1</v>
      </c>
      <c r="I39" s="163">
        <v>0</v>
      </c>
      <c r="J39" s="142">
        <f t="shared" si="0"/>
        <v>1</v>
      </c>
      <c r="K39" s="140"/>
    </row>
    <row r="40" spans="1:17" ht="121.5" customHeight="1" x14ac:dyDescent="0.45">
      <c r="A40" s="11"/>
      <c r="B40" s="354"/>
      <c r="C40" s="358"/>
      <c r="D40" s="70" t="s">
        <v>109</v>
      </c>
      <c r="E40" s="192" t="s">
        <v>110</v>
      </c>
      <c r="F40" s="99">
        <v>0</v>
      </c>
      <c r="G40" s="99">
        <v>0</v>
      </c>
      <c r="H40" s="163">
        <v>0</v>
      </c>
      <c r="I40" s="163">
        <v>0</v>
      </c>
      <c r="J40" s="142">
        <f t="shared" si="0"/>
        <v>0</v>
      </c>
      <c r="K40" s="140"/>
    </row>
    <row r="41" spans="1:17" ht="87.75" customHeight="1" x14ac:dyDescent="0.45">
      <c r="A41" s="11"/>
      <c r="B41" s="354" t="s">
        <v>45</v>
      </c>
      <c r="C41" s="358" t="s">
        <v>111</v>
      </c>
      <c r="D41" s="70" t="s">
        <v>112</v>
      </c>
      <c r="E41" s="192" t="s">
        <v>95</v>
      </c>
      <c r="F41" s="99">
        <v>0</v>
      </c>
      <c r="G41" s="99">
        <v>0</v>
      </c>
      <c r="H41" s="163">
        <v>0</v>
      </c>
      <c r="I41" s="163">
        <v>0</v>
      </c>
      <c r="J41" s="142">
        <f t="shared" si="0"/>
        <v>0</v>
      </c>
      <c r="K41" s="140"/>
      <c r="L41" s="17"/>
    </row>
    <row r="42" spans="1:17" ht="79.5" customHeight="1" x14ac:dyDescent="0.45">
      <c r="A42" s="11"/>
      <c r="B42" s="354"/>
      <c r="C42" s="358"/>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31</v>
      </c>
      <c r="G43" s="99">
        <v>10</v>
      </c>
      <c r="H43" s="163">
        <v>16</v>
      </c>
      <c r="I43" s="163">
        <v>11</v>
      </c>
      <c r="J43" s="142">
        <f t="shared" si="0"/>
        <v>68</v>
      </c>
      <c r="K43" s="140">
        <v>176</v>
      </c>
      <c r="M43" s="19"/>
    </row>
    <row r="44" spans="1:17" s="16" customFormat="1" ht="102.75" customHeight="1" thickBot="1" x14ac:dyDescent="0.9">
      <c r="A44" s="20"/>
      <c r="B44" s="360" t="s">
        <v>115</v>
      </c>
      <c r="C44" s="361"/>
      <c r="D44" s="361"/>
      <c r="E44" s="361"/>
      <c r="F44" s="143">
        <f>SUM(F7:F43)</f>
        <v>372</v>
      </c>
      <c r="G44" s="143">
        <f t="shared" ref="G44:J44" si="1">SUM(G7:G43)</f>
        <v>205</v>
      </c>
      <c r="H44" s="143">
        <f t="shared" si="1"/>
        <v>255</v>
      </c>
      <c r="I44" s="143">
        <f t="shared" si="1"/>
        <v>225</v>
      </c>
      <c r="J44" s="144">
        <f t="shared" si="1"/>
        <v>1057</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44:E44"/>
    <mergeCell ref="B37:B38"/>
    <mergeCell ref="C37:C38"/>
    <mergeCell ref="B39:B40"/>
    <mergeCell ref="C39:C40"/>
    <mergeCell ref="B41:B42"/>
    <mergeCell ref="C41:C42"/>
    <mergeCell ref="E24:E28"/>
    <mergeCell ref="B29:B30"/>
    <mergeCell ref="C29:C30"/>
    <mergeCell ref="B32:B34"/>
    <mergeCell ref="C32:C34"/>
    <mergeCell ref="B35:B36"/>
    <mergeCell ref="C35:C36"/>
    <mergeCell ref="B17:B19"/>
    <mergeCell ref="C17:C19"/>
    <mergeCell ref="B20:B23"/>
    <mergeCell ref="C20:C23"/>
    <mergeCell ref="B24:B28"/>
    <mergeCell ref="C24:C28"/>
    <mergeCell ref="B7:B9"/>
    <mergeCell ref="C7:C9"/>
    <mergeCell ref="B10:B12"/>
    <mergeCell ref="C10:C12"/>
    <mergeCell ref="B13:B16"/>
    <mergeCell ref="C13:C16"/>
    <mergeCell ref="B2:J2"/>
    <mergeCell ref="B3:J3"/>
    <mergeCell ref="B4:B6"/>
    <mergeCell ref="C4:C6"/>
    <mergeCell ref="D4:D6"/>
    <mergeCell ref="F4:J4"/>
    <mergeCell ref="F5:G5"/>
    <mergeCell ref="H5:I5"/>
    <mergeCell ref="J5:J6"/>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18-06-2020</vt:lpstr>
      <vt:lpstr>KPTCL</vt:lpstr>
      <vt:lpstr>BESCOM</vt:lpstr>
      <vt:lpstr>Load restriction</vt:lpstr>
      <vt:lpstr>Accidents </vt:lpstr>
      <vt:lpstr>AE TO MD E-Mail Complaints</vt:lpstr>
      <vt:lpstr>BMAZ</vt:lpstr>
      <vt:lpstr>BRAZ</vt:lpstr>
      <vt:lpstr>CTAZ</vt:lpstr>
      <vt:lpstr>Draft summary  New</vt:lpstr>
      <vt:lpstr>Beyond Transformer Complaints</vt:lpstr>
      <vt:lpstr>Pending Transformer Complains</vt:lpstr>
      <vt:lpstr>'18-06-2020'!Print_Area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'Load restriction'!Print_Area</vt:lpstr>
      <vt:lpstr>Note!Print_Area</vt:lpstr>
      <vt:lpstr>'Pending Transformer Complains'!Print_Area</vt:lpstr>
      <vt:lpstr>'AE TO MD E-Mail Complaints'!Print_Titles</vt:lpstr>
      <vt:lpstr>BESCOM!Print_Titles</vt:lpstr>
      <vt:lpstr>BMAZ!Print_Titles</vt:lpstr>
      <vt:lpstr>BRAZ!Print_Titles</vt:lpstr>
      <vt:lpstr>CTAZ!Print_Titles</vt:lpstr>
      <vt:lpstr>KPTCL!Print_Titles</vt:lpstr>
      <vt:lpstr>'Load restriction'!Print_Titles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2020-06-22T06:39:40Z</dcterms:modified>
</cp:coreProperties>
</file>